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lph\Desktop\"/>
    </mc:Choice>
  </mc:AlternateContent>
  <xr:revisionPtr revIDLastSave="0" documentId="13_ncr:1_{DC5AD1A8-99B8-491F-8BDA-D4AF87D3266D}" xr6:coauthVersionLast="47" xr6:coauthVersionMax="47" xr10:uidLastSave="{00000000-0000-0000-0000-000000000000}"/>
  <bookViews>
    <workbookView xWindow="-120" yWindow="-120" windowWidth="29040" windowHeight="15840" xr2:uid="{548BDA4D-00D0-46B2-9B5F-CA12A6E739A2}"/>
  </bookViews>
  <sheets>
    <sheet name="记录列表" sheetId="4" r:id="rId1"/>
    <sheet name="记录清单" sheetId="5" r:id="rId2"/>
  </sheets>
  <externalReferences>
    <externalReference r:id="rId3"/>
  </externalReferences>
  <definedNames>
    <definedName name="_xlnm._FilterDatabase" localSheetId="1" hidden="1">记录清单!$B$1:$T$122</definedName>
    <definedName name="记录编号" localSheetId="1">[1]!记录列表[记录编号]</definedName>
    <definedName name="记录编号">记录列表[记录编号]</definedName>
    <definedName name="种">[1]总数量统计!$A$2:$A$73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C4" i="5"/>
  <c r="B4" i="5"/>
  <c r="D3" i="5"/>
  <c r="C3" i="5"/>
  <c r="B3" i="5"/>
  <c r="D2" i="5"/>
  <c r="C2" i="5"/>
  <c r="B2" i="5"/>
  <c r="D119" i="5"/>
  <c r="C119" i="5"/>
  <c r="B119" i="5"/>
  <c r="D118" i="5"/>
  <c r="C118" i="5"/>
  <c r="B118" i="5"/>
  <c r="D117" i="5"/>
  <c r="C117" i="5"/>
  <c r="B117" i="5"/>
  <c r="D122" i="5"/>
  <c r="C122" i="5"/>
  <c r="B122" i="5"/>
  <c r="D121" i="5"/>
  <c r="C121" i="5"/>
  <c r="B121" i="5"/>
  <c r="D120" i="5"/>
  <c r="C120" i="5"/>
  <c r="B120" i="5"/>
  <c r="D116" i="5"/>
  <c r="C116" i="5"/>
  <c r="B116" i="5"/>
  <c r="D115" i="5"/>
  <c r="C115" i="5"/>
  <c r="B115" i="5"/>
  <c r="D114" i="5"/>
  <c r="C114" i="5"/>
  <c r="B114" i="5"/>
  <c r="D113" i="5"/>
  <c r="C113" i="5"/>
  <c r="B113" i="5"/>
  <c r="D112" i="5"/>
  <c r="C112" i="5"/>
  <c r="B112" i="5"/>
  <c r="D111" i="5"/>
  <c r="C111" i="5"/>
  <c r="B111" i="5"/>
  <c r="D110" i="5"/>
  <c r="C110" i="5"/>
  <c r="B110" i="5"/>
  <c r="D109" i="5"/>
  <c r="C109" i="5"/>
  <c r="B109" i="5"/>
  <c r="D108" i="5"/>
  <c r="C108" i="5"/>
  <c r="B108" i="5"/>
  <c r="D107" i="5"/>
  <c r="C107" i="5"/>
  <c r="B107" i="5"/>
  <c r="D106" i="5"/>
  <c r="C106" i="5"/>
  <c r="B106" i="5"/>
  <c r="D105" i="5"/>
  <c r="C105" i="5"/>
  <c r="B105" i="5"/>
  <c r="D104" i="5"/>
  <c r="C104" i="5"/>
  <c r="B104" i="5"/>
  <c r="D103" i="5"/>
  <c r="C103" i="5"/>
  <c r="B103" i="5"/>
  <c r="D102" i="5"/>
  <c r="C102" i="5"/>
  <c r="B102" i="5"/>
  <c r="D101" i="5"/>
  <c r="C101" i="5"/>
  <c r="B101" i="5"/>
  <c r="D100" i="5"/>
  <c r="C100" i="5"/>
  <c r="B100" i="5"/>
  <c r="D99" i="5"/>
  <c r="C99" i="5"/>
  <c r="B99" i="5"/>
  <c r="D98" i="5"/>
  <c r="C98" i="5"/>
  <c r="B98" i="5"/>
  <c r="D97" i="5"/>
  <c r="C97" i="5"/>
  <c r="B97" i="5"/>
  <c r="D96" i="5"/>
  <c r="C96" i="5"/>
  <c r="B96" i="5"/>
  <c r="D95" i="5"/>
  <c r="C95" i="5"/>
  <c r="B95" i="5"/>
  <c r="D94" i="5"/>
  <c r="C94" i="5"/>
  <c r="B94" i="5"/>
  <c r="D93" i="5"/>
  <c r="C93" i="5"/>
  <c r="B93" i="5"/>
  <c r="D92" i="5"/>
  <c r="C92" i="5"/>
  <c r="B92" i="5"/>
  <c r="D91" i="5"/>
  <c r="C91" i="5"/>
  <c r="B91" i="5"/>
  <c r="D90" i="5"/>
  <c r="C90" i="5"/>
  <c r="B90" i="5"/>
  <c r="D89" i="5"/>
  <c r="C89" i="5"/>
  <c r="B89" i="5"/>
  <c r="D88" i="5"/>
  <c r="C88" i="5"/>
  <c r="B88" i="5"/>
  <c r="D87" i="5"/>
  <c r="C87" i="5"/>
  <c r="B87" i="5"/>
  <c r="D86" i="5"/>
  <c r="C86" i="5"/>
  <c r="B86" i="5"/>
  <c r="D85" i="5"/>
  <c r="C85" i="5"/>
  <c r="B85" i="5"/>
  <c r="D84" i="5"/>
  <c r="C84" i="5"/>
  <c r="B84" i="5"/>
  <c r="D83" i="5"/>
  <c r="C83" i="5"/>
  <c r="B83" i="5"/>
  <c r="D82" i="5"/>
  <c r="C82" i="5"/>
  <c r="B82" i="5"/>
  <c r="D81" i="5"/>
  <c r="C81" i="5"/>
  <c r="B81" i="5"/>
  <c r="D80" i="5"/>
  <c r="C80" i="5"/>
  <c r="B80" i="5"/>
  <c r="D79" i="5"/>
  <c r="C79" i="5"/>
  <c r="B79" i="5"/>
  <c r="D78" i="5"/>
  <c r="C78" i="5"/>
  <c r="B78" i="5"/>
  <c r="D77" i="5"/>
  <c r="C77" i="5"/>
  <c r="B77" i="5"/>
  <c r="D76" i="5"/>
  <c r="C76" i="5"/>
  <c r="B76" i="5"/>
  <c r="D75" i="5"/>
  <c r="C75" i="5"/>
  <c r="B75" i="5"/>
  <c r="D74" i="5"/>
  <c r="C74" i="5"/>
  <c r="B74" i="5"/>
  <c r="D73" i="5"/>
  <c r="C73" i="5"/>
  <c r="B73" i="5"/>
  <c r="D72" i="5"/>
  <c r="C72" i="5"/>
  <c r="B72" i="5"/>
  <c r="D71" i="5"/>
  <c r="C71" i="5"/>
  <c r="B71" i="5"/>
  <c r="D70" i="5"/>
  <c r="C70" i="5"/>
  <c r="B70" i="5"/>
  <c r="D69" i="5"/>
  <c r="C69" i="5"/>
  <c r="B69" i="5"/>
  <c r="D68" i="5"/>
  <c r="C68" i="5"/>
  <c r="B68" i="5"/>
  <c r="D67" i="5"/>
  <c r="C67" i="5"/>
  <c r="B67" i="5"/>
  <c r="D66" i="5"/>
  <c r="C66" i="5"/>
  <c r="B66" i="5"/>
  <c r="D65" i="5"/>
  <c r="C65" i="5"/>
  <c r="B65" i="5"/>
  <c r="D64" i="5"/>
  <c r="C64" i="5"/>
  <c r="B64" i="5"/>
  <c r="D63" i="5"/>
  <c r="C63" i="5"/>
  <c r="B63" i="5"/>
  <c r="D62" i="5"/>
  <c r="C62" i="5"/>
  <c r="B62" i="5"/>
  <c r="D61" i="5"/>
  <c r="C61" i="5"/>
  <c r="B61" i="5"/>
  <c r="D60" i="5"/>
  <c r="C60" i="5"/>
  <c r="B60" i="5"/>
  <c r="D59" i="5"/>
  <c r="C59" i="5"/>
  <c r="B59" i="5"/>
  <c r="D58" i="5"/>
  <c r="C58" i="5"/>
  <c r="B58" i="5"/>
  <c r="D57" i="5"/>
  <c r="C57" i="5"/>
  <c r="B57" i="5"/>
  <c r="D56" i="5"/>
  <c r="C56" i="5"/>
  <c r="B56" i="5"/>
  <c r="D55" i="5"/>
  <c r="C55" i="5"/>
  <c r="B55" i="5"/>
  <c r="D54" i="5"/>
  <c r="C54" i="5"/>
  <c r="B54" i="5"/>
  <c r="D53" i="5"/>
  <c r="C53" i="5"/>
  <c r="B53" i="5"/>
  <c r="D52" i="5"/>
  <c r="C52" i="5"/>
  <c r="B52" i="5"/>
  <c r="D51" i="5"/>
  <c r="C51" i="5"/>
  <c r="B51" i="5"/>
  <c r="D50" i="5"/>
  <c r="C50" i="5"/>
  <c r="B50" i="5"/>
  <c r="D49" i="5"/>
  <c r="C49" i="5"/>
  <c r="B49" i="5"/>
  <c r="D48" i="5"/>
  <c r="C48" i="5"/>
  <c r="B48" i="5"/>
  <c r="D47" i="5"/>
  <c r="C47" i="5"/>
  <c r="B47" i="5"/>
  <c r="D46" i="5"/>
  <c r="C46" i="5"/>
  <c r="B46" i="5"/>
  <c r="D45" i="5"/>
  <c r="C45" i="5"/>
  <c r="B45" i="5"/>
  <c r="D44" i="5"/>
  <c r="C44" i="5"/>
  <c r="B44" i="5"/>
  <c r="D43" i="5"/>
  <c r="C43" i="5"/>
  <c r="B43" i="5"/>
  <c r="D42" i="5"/>
  <c r="C42" i="5"/>
  <c r="B42" i="5"/>
  <c r="D41" i="5"/>
  <c r="C41" i="5"/>
  <c r="B41" i="5"/>
  <c r="D40" i="5"/>
  <c r="C40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3" i="5"/>
  <c r="C33" i="5"/>
  <c r="B33" i="5"/>
  <c r="D32" i="5"/>
  <c r="C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D6" i="5"/>
  <c r="C6" i="5"/>
  <c r="B6" i="5"/>
  <c r="D5" i="5"/>
  <c r="C5" i="5"/>
  <c r="B5" i="5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</calcChain>
</file>

<file path=xl/sharedStrings.xml><?xml version="1.0" encoding="utf-8"?>
<sst xmlns="http://schemas.openxmlformats.org/spreadsheetml/2006/main" count="1073" uniqueCount="183">
  <si>
    <t>记录编号</t>
    <phoneticPr fontId="1" type="noConversion"/>
  </si>
  <si>
    <t>公历日期</t>
    <phoneticPr fontId="1" type="noConversion"/>
  </si>
  <si>
    <t>农历</t>
    <phoneticPr fontId="1" type="noConversion"/>
  </si>
  <si>
    <t>节气</t>
    <phoneticPr fontId="1" type="noConversion"/>
  </si>
  <si>
    <t>观察点名称</t>
    <phoneticPr fontId="1" type="noConversion"/>
  </si>
  <si>
    <t>观察开始时间</t>
    <phoneticPr fontId="1" type="noConversion"/>
  </si>
  <si>
    <t>观察结束时间</t>
    <phoneticPr fontId="1" type="noConversion"/>
  </si>
  <si>
    <t>观察情况</t>
    <phoneticPr fontId="1" type="noConversion"/>
  </si>
  <si>
    <t>天气状况</t>
    <phoneticPr fontId="1" type="noConversion"/>
  </si>
  <si>
    <t>气温</t>
    <phoneticPr fontId="1" type="noConversion"/>
  </si>
  <si>
    <t>风向</t>
    <phoneticPr fontId="1" type="noConversion"/>
  </si>
  <si>
    <t>记录人</t>
    <phoneticPr fontId="1" type="noConversion"/>
  </si>
  <si>
    <t>当日小计</t>
    <phoneticPr fontId="1" type="noConversion"/>
  </si>
  <si>
    <t>刘浩</t>
    <phoneticPr fontId="1" type="noConversion"/>
  </si>
  <si>
    <t>202103-01</t>
    <phoneticPr fontId="1" type="noConversion"/>
  </si>
  <si>
    <t>熙玉村山腰</t>
    <phoneticPr fontId="1" type="noConversion"/>
  </si>
  <si>
    <t>由停车点步行到观察点，海拔提升200米，下午半天总计389</t>
    <phoneticPr fontId="1" type="noConversion"/>
  </si>
  <si>
    <t>雨后阴天，间多云，日间气温上升，风力较强</t>
    <phoneticPr fontId="1" type="noConversion"/>
  </si>
  <si>
    <t>北风</t>
    <phoneticPr fontId="1" type="noConversion"/>
  </si>
  <si>
    <t>202103-02</t>
    <phoneticPr fontId="1" type="noConversion"/>
  </si>
  <si>
    <t>上午10点-11点高峰，仍以普通鵟为主，之后可能由于昨日天气影响，远方栖息的还未到达</t>
    <phoneticPr fontId="1" type="noConversion"/>
  </si>
  <si>
    <t>雨后阴天，上午10点-11点晴天多云，南风，午间转阴，转北风，风力加强，气温下降</t>
    <phoneticPr fontId="1" type="noConversion"/>
  </si>
  <si>
    <t>南风转北风</t>
    <phoneticPr fontId="1" type="noConversion"/>
  </si>
  <si>
    <t>202103-03</t>
    <phoneticPr fontId="1" type="noConversion"/>
  </si>
  <si>
    <t>总共记录到8只，主要是9-10点一些低飞的，不确定性很大</t>
    <phoneticPr fontId="1" type="noConversion"/>
  </si>
  <si>
    <t>晴朗无云，气温较高</t>
    <phoneticPr fontId="1" type="noConversion"/>
  </si>
  <si>
    <t>202104-01</t>
    <phoneticPr fontId="1" type="noConversion"/>
  </si>
  <si>
    <t>无记录</t>
    <phoneticPr fontId="1" type="noConversion"/>
  </si>
  <si>
    <t>雨后阴天，无风，气温凉爽</t>
    <phoneticPr fontId="1" type="noConversion"/>
  </si>
  <si>
    <t>202104-02</t>
    <phoneticPr fontId="1" type="noConversion"/>
  </si>
  <si>
    <t>从牌坊沟水库驾车至熙玉村，牌坊沟记录到雀鹰1只，途中雀鹰2只（1雌1雄），熙玉村爬山途中记录到6只，但是葛老师说并未观察到，猜测是否是从山体西北侧或从观察点东北村庄进入视野，因此观察点无法看到。没有气流，都是振翅飞行</t>
    <phoneticPr fontId="1" type="noConversion"/>
  </si>
  <si>
    <t>雨后阴天，微风，气温凉爽</t>
    <phoneticPr fontId="1" type="noConversion"/>
  </si>
  <si>
    <t>202105-01</t>
    <phoneticPr fontId="1" type="noConversion"/>
  </si>
  <si>
    <t>牌坊沟地震台</t>
  </si>
  <si>
    <t>先到牌坊沟水库管理站远观情况，可见地震台附近有猛禽盘旋迹象，遂驱车上山，几乎都在地震台周边盘旋</t>
    <phoneticPr fontId="1" type="noConversion"/>
  </si>
  <si>
    <t>天气晴朗炎热，几乎无风</t>
    <phoneticPr fontId="1" type="noConversion"/>
  </si>
  <si>
    <t>无风</t>
    <phoneticPr fontId="1" type="noConversion"/>
  </si>
  <si>
    <t>202105-02</t>
    <phoneticPr fontId="1" type="noConversion"/>
  </si>
  <si>
    <t>早晨观察天气并无降雨迹象，再次直接驱车到地震台岔路，但大部分都远离视线，极难辨别</t>
    <phoneticPr fontId="1" type="noConversion"/>
  </si>
  <si>
    <t>天气晴朗，持续微风</t>
    <phoneticPr fontId="1" type="noConversion"/>
  </si>
  <si>
    <t>东北风</t>
    <phoneticPr fontId="1" type="noConversion"/>
  </si>
  <si>
    <t>202105-03</t>
    <phoneticPr fontId="1" type="noConversion"/>
  </si>
  <si>
    <t>可见地震台附近有猛禽盘旋迹象，遂驱车上山，几乎都在地震台周边盘旋</t>
    <phoneticPr fontId="1" type="noConversion"/>
  </si>
  <si>
    <t>晴朗炎热，微风</t>
    <phoneticPr fontId="1" type="noConversion"/>
  </si>
  <si>
    <t>东风</t>
    <phoneticPr fontId="1" type="noConversion"/>
  </si>
  <si>
    <t>202105-04</t>
    <phoneticPr fontId="1" type="noConversion"/>
  </si>
  <si>
    <t>多云间晴，气温较高，体感炎热。地震台花椒地前遇2条蛇（一为虎斑颈槽蛇）</t>
    <phoneticPr fontId="1" type="noConversion"/>
  </si>
  <si>
    <t>多云炎热，微风</t>
    <phoneticPr fontId="1" type="noConversion"/>
  </si>
  <si>
    <t>202105-05</t>
    <phoneticPr fontId="1" type="noConversion"/>
  </si>
  <si>
    <t>10：30-11：30在牌坊沟水库，后至熙玉村午饭，13：00-14：00在熙玉村山腰</t>
    <phoneticPr fontId="1" type="noConversion"/>
  </si>
  <si>
    <t>阴天多云，微风</t>
    <phoneticPr fontId="1" type="noConversion"/>
  </si>
  <si>
    <t>202105-06</t>
    <phoneticPr fontId="1" type="noConversion"/>
  </si>
  <si>
    <t>从牌坊沟水库徒步到山顶猕猴桃园，再从水库东侧公路回到起点</t>
    <phoneticPr fontId="1" type="noConversion"/>
  </si>
  <si>
    <t>阴有雾霾</t>
    <phoneticPr fontId="1" type="noConversion"/>
  </si>
  <si>
    <t>刘浩，luke一家，船长一家，陈老师和博远，钱姐</t>
    <phoneticPr fontId="1" type="noConversion"/>
  </si>
  <si>
    <t>202106-01</t>
    <phoneticPr fontId="1" type="noConversion"/>
  </si>
  <si>
    <t>luke lee</t>
    <phoneticPr fontId="1" type="noConversion"/>
  </si>
  <si>
    <t>202106-02</t>
    <phoneticPr fontId="1" type="noConversion"/>
  </si>
  <si>
    <t>关口小区</t>
    <phoneticPr fontId="1" type="noConversion"/>
  </si>
  <si>
    <t>路过川西旅游环线，看到关口小区上空有猛禽盘旋，应是沿山自西南向东北迁徙</t>
    <phoneticPr fontId="1" type="noConversion"/>
  </si>
  <si>
    <t>晴</t>
    <phoneticPr fontId="1" type="noConversion"/>
  </si>
  <si>
    <t>202106-03</t>
    <phoneticPr fontId="1" type="noConversion"/>
  </si>
  <si>
    <t>主要在地震台周边观察</t>
    <phoneticPr fontId="1" type="noConversion"/>
  </si>
  <si>
    <t>普通鵟</t>
  </si>
  <si>
    <t>Y</t>
  </si>
  <si>
    <t>未识别鹰</t>
  </si>
  <si>
    <t>凤头蜂鹰</t>
  </si>
  <si>
    <t>松雀鹰</t>
  </si>
  <si>
    <t>云居院塔</t>
    <phoneticPr fontId="1" type="noConversion"/>
  </si>
  <si>
    <t>葛仙山</t>
    <phoneticPr fontId="1" type="noConversion"/>
  </si>
  <si>
    <t>Y</t>
    <phoneticPr fontId="1" type="noConversion"/>
  </si>
  <si>
    <t>N</t>
    <phoneticPr fontId="1" type="noConversion"/>
  </si>
  <si>
    <t>阴间多云</t>
    <phoneticPr fontId="1" type="noConversion"/>
  </si>
  <si>
    <t>北风偏东</t>
    <phoneticPr fontId="1" type="noConversion"/>
  </si>
  <si>
    <t>东河水库</t>
    <phoneticPr fontId="1" type="noConversion"/>
  </si>
  <si>
    <t>气温开始降低，风力更强</t>
    <phoneticPr fontId="1" type="noConversion"/>
  </si>
  <si>
    <t>乌雕</t>
  </si>
  <si>
    <t>未识别</t>
    <phoneticPr fontId="1" type="noConversion"/>
  </si>
  <si>
    <t>普通鵟</t>
    <phoneticPr fontId="1" type="noConversion"/>
  </si>
  <si>
    <t>观察时段的高峰，持续到17：00左右</t>
    <phoneticPr fontId="1" type="noConversion"/>
  </si>
  <si>
    <t>牌坊沟水库</t>
    <phoneticPr fontId="1" type="noConversion"/>
  </si>
  <si>
    <t>雄</t>
    <phoneticPr fontId="1" type="noConversion"/>
  </si>
  <si>
    <t>成</t>
    <phoneticPr fontId="1" type="noConversion"/>
  </si>
  <si>
    <t>接近17点，气温更低，飞行高度更低。5点之后还有零星在爬升</t>
    <phoneticPr fontId="1" type="noConversion"/>
  </si>
  <si>
    <t>红隼</t>
    <phoneticPr fontId="1" type="noConversion"/>
  </si>
  <si>
    <t>白尾鹞</t>
    <phoneticPr fontId="1" type="noConversion"/>
  </si>
  <si>
    <t>熙玉村</t>
    <phoneticPr fontId="1" type="noConversion"/>
  </si>
  <si>
    <t>回程路上，在村庄上低空飞行</t>
    <phoneticPr fontId="1" type="noConversion"/>
  </si>
  <si>
    <t>前日降雨降温，10点左右有阳光，气温有上升，猛禽大多从熙玉村山与东河水库之间爬升，沿山脊向葛仙山方向</t>
    <phoneticPr fontId="1" type="noConversion"/>
  </si>
  <si>
    <t>15分钟在爬山，可能错过不少</t>
    <phoneticPr fontId="1" type="noConversion"/>
  </si>
  <si>
    <t>短趾雕</t>
    <phoneticPr fontId="1" type="noConversion"/>
  </si>
  <si>
    <t>阳光充足，气温明显上升，小部分从熙玉村一侧村庄开始爬升</t>
    <phoneticPr fontId="1" type="noConversion"/>
  </si>
  <si>
    <t>苍鹰</t>
    <phoneticPr fontId="1" type="noConversion"/>
  </si>
  <si>
    <t>幼</t>
    <phoneticPr fontId="1" type="noConversion"/>
  </si>
  <si>
    <t>凤头鹰</t>
    <phoneticPr fontId="1" type="noConversion"/>
  </si>
  <si>
    <t>阴</t>
    <phoneticPr fontId="1" type="noConversion"/>
  </si>
  <si>
    <t>南风偏东，气温转凉</t>
    <phoneticPr fontId="1" type="noConversion"/>
  </si>
  <si>
    <t>转北风</t>
    <phoneticPr fontId="1" type="noConversion"/>
  </si>
  <si>
    <t>雌</t>
    <phoneticPr fontId="1" type="noConversion"/>
  </si>
  <si>
    <t>靴隼雕</t>
    <phoneticPr fontId="1" type="noConversion"/>
  </si>
  <si>
    <t>灰脸鵟鹰</t>
  </si>
  <si>
    <t>雀鹰</t>
  </si>
  <si>
    <t>牌坊沟水库</t>
  </si>
  <si>
    <t>葛仙山</t>
  </si>
  <si>
    <t>晴</t>
  </si>
  <si>
    <t>牌坊沟水库低飞</t>
    <phoneticPr fontId="1" type="noConversion"/>
  </si>
  <si>
    <t>牌坊沟水库往熙玉村小路，鸭子河旁，1雌1雄</t>
    <phoneticPr fontId="1" type="noConversion"/>
  </si>
  <si>
    <t>3只前后从熙玉村登山起点信号塔上空飞过，东北侧山坡盘旋后继续北飞</t>
    <phoneticPr fontId="1" type="noConversion"/>
  </si>
  <si>
    <t>1幼1成</t>
    <phoneticPr fontId="1" type="noConversion"/>
  </si>
  <si>
    <t>幼从观察点东北侧农家乐上方出现，成鸟从山体西北侧出现，后二者迅速振翅北飞</t>
    <phoneticPr fontId="1" type="noConversion"/>
  </si>
  <si>
    <t>赤腹鹰</t>
  </si>
  <si>
    <t>黑冠鹃隼</t>
  </si>
  <si>
    <t>赤腹鹰围攻凤头鹰</t>
    <phoneticPr fontId="1" type="noConversion"/>
  </si>
  <si>
    <t>凤头鹰</t>
  </si>
  <si>
    <t>不排除是居留个体</t>
    <phoneticPr fontId="1" type="noConversion"/>
  </si>
  <si>
    <t>法藏寺</t>
    <phoneticPr fontId="1" type="noConversion"/>
  </si>
  <si>
    <t>未识别</t>
  </si>
  <si>
    <t>蛇雕</t>
  </si>
  <si>
    <t>褐冠鹃隼</t>
  </si>
  <si>
    <t>牛心山</t>
    <phoneticPr fontId="1" type="noConversion"/>
  </si>
  <si>
    <t>多云</t>
    <phoneticPr fontId="1" type="noConversion"/>
  </si>
  <si>
    <t>10：46观测到个体，又与本个体一起从山下盘旋上升，飞往东河水库方向</t>
    <phoneticPr fontId="1" type="noConversion"/>
  </si>
  <si>
    <t>松雀鹰</t>
    <phoneticPr fontId="1" type="noConversion"/>
  </si>
  <si>
    <t>与2只褐冠鹃隼一起</t>
    <phoneticPr fontId="1" type="noConversion"/>
  </si>
  <si>
    <t>极可能是居留个体</t>
    <phoneticPr fontId="1" type="noConversion"/>
  </si>
  <si>
    <t>202105-06</t>
  </si>
  <si>
    <t>202106-02</t>
  </si>
  <si>
    <t>佛山古寺</t>
    <phoneticPr fontId="1" type="noConversion"/>
  </si>
  <si>
    <t>202106-03</t>
  </si>
  <si>
    <t>凤仪小区</t>
    <phoneticPr fontId="1" type="noConversion"/>
  </si>
  <si>
    <t>发冠卷尾报警</t>
    <phoneticPr fontId="1" type="noConversion"/>
  </si>
  <si>
    <t>序号</t>
    <phoneticPr fontId="1" type="noConversion"/>
  </si>
  <si>
    <t>科</t>
    <phoneticPr fontId="1" type="noConversion"/>
  </si>
  <si>
    <t>属</t>
    <phoneticPr fontId="1" type="noConversion"/>
  </si>
  <si>
    <t>种</t>
    <phoneticPr fontId="1" type="noConversion"/>
  </si>
  <si>
    <t>数量</t>
    <phoneticPr fontId="1" type="noConversion"/>
  </si>
  <si>
    <t>目击时间</t>
    <phoneticPr fontId="1" type="noConversion"/>
  </si>
  <si>
    <t>来向</t>
    <phoneticPr fontId="1" type="noConversion"/>
  </si>
  <si>
    <t>去向</t>
    <phoneticPr fontId="1" type="noConversion"/>
  </si>
  <si>
    <t>识别</t>
    <phoneticPr fontId="1" type="noConversion"/>
  </si>
  <si>
    <t>拍摄照片</t>
    <phoneticPr fontId="1" type="noConversion"/>
  </si>
  <si>
    <t>天气情况</t>
    <phoneticPr fontId="1" type="noConversion"/>
  </si>
  <si>
    <t>风力</t>
    <phoneticPr fontId="1" type="noConversion"/>
  </si>
  <si>
    <t>性别</t>
    <phoneticPr fontId="1" type="noConversion"/>
  </si>
  <si>
    <t>成/幼</t>
    <phoneticPr fontId="1" type="noConversion"/>
  </si>
  <si>
    <t>色型</t>
    <phoneticPr fontId="1" type="noConversion"/>
  </si>
  <si>
    <t>是否受伤</t>
    <phoneticPr fontId="1" type="noConversion"/>
  </si>
  <si>
    <t>备注</t>
    <phoneticPr fontId="1" type="noConversion"/>
  </si>
  <si>
    <t>熙玉村山顶</t>
    <phoneticPr fontId="1" type="noConversion"/>
  </si>
  <si>
    <t>探路性质，从大曲村云居院塔顺时针沿公路开车至熙玉村，部分路段坡陡路窄，无法会车，不建议前往。到达熙玉村山顶约9点，停留1.5小时，共记录到41只普通鵟，山顶视野并不开阔，可覆盖西北方向，东南方向有山遮挡，只漏出一条山谷。可与半山观察点配合。</t>
    <phoneticPr fontId="1" type="noConversion"/>
  </si>
  <si>
    <t>晴有雾霾</t>
    <phoneticPr fontId="1" type="noConversion"/>
  </si>
  <si>
    <t>202103-04</t>
    <phoneticPr fontId="1" type="noConversion"/>
  </si>
  <si>
    <t>当日记录无具体时刻，估计时段总数</t>
    <phoneticPr fontId="1" type="noConversion"/>
  </si>
  <si>
    <t>二月初一</t>
    <phoneticPr fontId="1" type="noConversion"/>
  </si>
  <si>
    <t>惊蛰与春分之间</t>
    <phoneticPr fontId="1" type="noConversion"/>
  </si>
  <si>
    <t>二月初六</t>
    <phoneticPr fontId="1" type="noConversion"/>
  </si>
  <si>
    <t>春分前3天</t>
    <phoneticPr fontId="1" type="noConversion"/>
  </si>
  <si>
    <t>二月初九</t>
    <phoneticPr fontId="1" type="noConversion"/>
  </si>
  <si>
    <t>春分</t>
    <phoneticPr fontId="1" type="noConversion"/>
  </si>
  <si>
    <t>二月十六</t>
    <phoneticPr fontId="1" type="noConversion"/>
  </si>
  <si>
    <t>春分与清明之间</t>
    <phoneticPr fontId="1" type="noConversion"/>
  </si>
  <si>
    <t>二月廿三</t>
    <phoneticPr fontId="1" type="noConversion"/>
  </si>
  <si>
    <t>清明</t>
    <phoneticPr fontId="1" type="noConversion"/>
  </si>
  <si>
    <t>二月三十</t>
    <phoneticPr fontId="1" type="noConversion"/>
  </si>
  <si>
    <t>清明与谷雨之间</t>
    <phoneticPr fontId="1" type="noConversion"/>
  </si>
  <si>
    <t>三月二十</t>
    <phoneticPr fontId="1" type="noConversion"/>
  </si>
  <si>
    <t>立夏前4天</t>
    <phoneticPr fontId="1" type="noConversion"/>
  </si>
  <si>
    <t>三月廿一</t>
    <phoneticPr fontId="1" type="noConversion"/>
  </si>
  <si>
    <t>立夏前3天</t>
    <phoneticPr fontId="1" type="noConversion"/>
  </si>
  <si>
    <t>三月廿二</t>
    <phoneticPr fontId="1" type="noConversion"/>
  </si>
  <si>
    <t>立夏前2天</t>
    <phoneticPr fontId="1" type="noConversion"/>
  </si>
  <si>
    <t>四月初五</t>
    <phoneticPr fontId="1" type="noConversion"/>
  </si>
  <si>
    <t>小满前5天</t>
    <phoneticPr fontId="1" type="noConversion"/>
  </si>
  <si>
    <t>四月十二</t>
    <phoneticPr fontId="1" type="noConversion"/>
  </si>
  <si>
    <t>小满后2天</t>
    <phoneticPr fontId="1" type="noConversion"/>
  </si>
  <si>
    <t>四月二十</t>
    <phoneticPr fontId="1" type="noConversion"/>
  </si>
  <si>
    <t>芒种前6天</t>
    <phoneticPr fontId="1" type="noConversion"/>
  </si>
  <si>
    <t>四月廿六</t>
    <phoneticPr fontId="1" type="noConversion"/>
  </si>
  <si>
    <t>芒种</t>
    <phoneticPr fontId="1" type="noConversion"/>
  </si>
  <si>
    <t>五月初五</t>
    <phoneticPr fontId="1" type="noConversion"/>
  </si>
  <si>
    <t>芒种与夏至之间</t>
    <phoneticPr fontId="1" type="noConversion"/>
  </si>
  <si>
    <t>五月十一</t>
    <phoneticPr fontId="1" type="noConversion"/>
  </si>
  <si>
    <t>夏至前1天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</si>
</sst>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11">
    <dxf>
      <numFmt numFmtId="176" formatCode="[$-F400]h:mm:ss\ AM/PM"/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等线"/>
        <charset val="134"/>
        <scheme val="minor"/>
      </font>
      <fill>
        <patternFill patternType="solid">
          <fgColor indexed="64"/>
          <bgColor rgb="FF92D050"/>
        </patternFill>
      </fill>
    </dxf>
    <dxf>
      <numFmt numFmtId="0" formatCode="General"/>
    </dxf>
    <dxf>
      <numFmt numFmtId="25" formatCode="h:mm"/>
    </dxf>
    <dxf>
      <numFmt numFmtId="25" formatCode="h:mm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429;&#24030;&#36801;&#24473;&#29467;&#31165;&#35266;&#23519;&#35760;&#244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观察点列表"/>
      <sheetName val="猛禽分类列表"/>
      <sheetName val="记录列表"/>
      <sheetName val="记录清单"/>
      <sheetName val="统计"/>
      <sheetName val="导出单笔记录模板"/>
      <sheetName val="总数量统计"/>
    </sheetNames>
    <sheetDataSet>
      <sheetData sheetId="0"/>
      <sheetData sheetId="1">
        <row r="1">
          <cell r="A1" t="str">
            <v>种</v>
          </cell>
          <cell r="B1" t="str">
            <v>属</v>
          </cell>
          <cell r="C1" t="str">
            <v>科</v>
          </cell>
          <cell r="D1" t="str">
            <v>国家保护动物等级</v>
          </cell>
          <cell r="E1" t="str">
            <v>体长</v>
          </cell>
          <cell r="F1" t="str">
            <v>翼展</v>
          </cell>
        </row>
        <row r="2">
          <cell r="A2" t="str">
            <v>普通鵟</v>
          </cell>
          <cell r="C2" t="str">
            <v>鹰科</v>
          </cell>
          <cell r="D2" t="str">
            <v>Ⅱ</v>
          </cell>
        </row>
        <row r="3">
          <cell r="A3" t="str">
            <v>凤头蜂鹰</v>
          </cell>
          <cell r="C3" t="str">
            <v>鹰科</v>
          </cell>
          <cell r="D3" t="str">
            <v>Ⅱ</v>
          </cell>
        </row>
        <row r="4">
          <cell r="A4" t="str">
            <v>靴隼雕</v>
          </cell>
          <cell r="C4" t="str">
            <v>鹰科</v>
          </cell>
          <cell r="D4" t="str">
            <v>Ⅱ</v>
          </cell>
        </row>
        <row r="5">
          <cell r="A5" t="str">
            <v>松雀鹰</v>
          </cell>
          <cell r="C5" t="str">
            <v>鹰科</v>
          </cell>
          <cell r="D5" t="str">
            <v>Ⅱ</v>
          </cell>
        </row>
        <row r="6">
          <cell r="A6" t="str">
            <v>黑翅鸢</v>
          </cell>
          <cell r="C6" t="str">
            <v>鹰科</v>
          </cell>
          <cell r="D6" t="str">
            <v>Ⅱ</v>
          </cell>
        </row>
        <row r="7">
          <cell r="A7" t="str">
            <v>胡兀鹫</v>
          </cell>
          <cell r="C7" t="str">
            <v>鹰科</v>
          </cell>
          <cell r="D7" t="str">
            <v>Ⅰ</v>
          </cell>
        </row>
        <row r="8">
          <cell r="A8" t="str">
            <v>白兀鹫</v>
          </cell>
          <cell r="C8" t="str">
            <v>鹰科</v>
          </cell>
          <cell r="D8" t="str">
            <v>Ⅱ</v>
          </cell>
        </row>
        <row r="9">
          <cell r="A9" t="str">
            <v>鹃头蜂鹰</v>
          </cell>
          <cell r="C9" t="str">
            <v>鹰科</v>
          </cell>
          <cell r="D9" t="str">
            <v>Ⅱ</v>
          </cell>
        </row>
        <row r="10">
          <cell r="A10" t="str">
            <v>褐冠鹃隼</v>
          </cell>
          <cell r="C10" t="str">
            <v>鹰科</v>
          </cell>
          <cell r="D10" t="str">
            <v>Ⅱ</v>
          </cell>
        </row>
        <row r="11">
          <cell r="A11" t="str">
            <v>黑冠鹃隼</v>
          </cell>
          <cell r="C11" t="str">
            <v>鹰科</v>
          </cell>
          <cell r="D11" t="str">
            <v>Ⅱ</v>
          </cell>
        </row>
        <row r="12">
          <cell r="A12" t="str">
            <v>白背兀鹫</v>
          </cell>
          <cell r="C12" t="str">
            <v>鹰科</v>
          </cell>
          <cell r="D12" t="str">
            <v>Ⅰ</v>
          </cell>
        </row>
        <row r="13">
          <cell r="A13" t="str">
            <v>细嘴兀鹫</v>
          </cell>
          <cell r="C13" t="str">
            <v>鹰科</v>
          </cell>
        </row>
        <row r="14">
          <cell r="A14" t="str">
            <v>高山兀鹫</v>
          </cell>
          <cell r="C14" t="str">
            <v>鹰科</v>
          </cell>
          <cell r="D14" t="str">
            <v>Ⅱ</v>
          </cell>
        </row>
        <row r="15">
          <cell r="A15" t="str">
            <v>兀鹫</v>
          </cell>
          <cell r="C15" t="str">
            <v>鹰科</v>
          </cell>
          <cell r="D15" t="str">
            <v>Ⅱ</v>
          </cell>
        </row>
        <row r="16">
          <cell r="A16" t="str">
            <v>黑兀鹫</v>
          </cell>
          <cell r="C16" t="str">
            <v>鹰科</v>
          </cell>
          <cell r="D16" t="str">
            <v>Ⅱ</v>
          </cell>
        </row>
        <row r="17">
          <cell r="A17" t="str">
            <v>秃鹫</v>
          </cell>
          <cell r="C17" t="str">
            <v>鹰科</v>
          </cell>
          <cell r="D17" t="str">
            <v>Ⅱ</v>
          </cell>
        </row>
        <row r="18">
          <cell r="A18" t="str">
            <v>蛇雕</v>
          </cell>
          <cell r="C18" t="str">
            <v>鹰科</v>
          </cell>
          <cell r="D18" t="str">
            <v>Ⅱ</v>
          </cell>
        </row>
        <row r="19">
          <cell r="A19" t="str">
            <v>短趾雕</v>
          </cell>
          <cell r="C19" t="str">
            <v>鹰科</v>
          </cell>
          <cell r="D19" t="str">
            <v>Ⅱ</v>
          </cell>
        </row>
        <row r="20">
          <cell r="A20" t="str">
            <v>凤头鹰雕</v>
          </cell>
          <cell r="C20" t="str">
            <v>鹰科</v>
          </cell>
          <cell r="D20" t="str">
            <v>Ⅱ</v>
          </cell>
        </row>
        <row r="21">
          <cell r="A21" t="str">
            <v>鹰雕</v>
          </cell>
          <cell r="C21" t="str">
            <v>鹰科</v>
          </cell>
          <cell r="D21" t="str">
            <v>Ⅱ</v>
          </cell>
        </row>
        <row r="22">
          <cell r="A22" t="str">
            <v>棕腹隼雕</v>
          </cell>
          <cell r="C22" t="str">
            <v>鹰科</v>
          </cell>
          <cell r="D22" t="str">
            <v>Ⅱ</v>
          </cell>
        </row>
        <row r="23">
          <cell r="A23" t="str">
            <v>林雕</v>
          </cell>
          <cell r="C23" t="str">
            <v>鹰科</v>
          </cell>
          <cell r="D23" t="str">
            <v>Ⅱ</v>
          </cell>
        </row>
        <row r="24">
          <cell r="A24" t="str">
            <v>乌雕</v>
          </cell>
          <cell r="C24" t="str">
            <v>鹰科</v>
          </cell>
          <cell r="D24" t="str">
            <v>Ⅱ</v>
          </cell>
        </row>
        <row r="25">
          <cell r="A25" t="str">
            <v>草原雕</v>
          </cell>
          <cell r="C25" t="str">
            <v>鹰科</v>
          </cell>
          <cell r="D25" t="str">
            <v>Ⅱ</v>
          </cell>
        </row>
        <row r="26">
          <cell r="A26" t="str">
            <v>白肩雕</v>
          </cell>
          <cell r="C26" t="str">
            <v>鹰科</v>
          </cell>
          <cell r="D26" t="str">
            <v>Ⅰ</v>
          </cell>
        </row>
        <row r="27">
          <cell r="A27" t="str">
            <v>金雕</v>
          </cell>
          <cell r="C27" t="str">
            <v>鹰科</v>
          </cell>
          <cell r="D27" t="str">
            <v>Ⅰ</v>
          </cell>
        </row>
        <row r="28">
          <cell r="A28" t="str">
            <v>白腹隼雕</v>
          </cell>
          <cell r="C28" t="str">
            <v>鹰科</v>
          </cell>
          <cell r="D28" t="str">
            <v>Ⅱ</v>
          </cell>
        </row>
        <row r="29">
          <cell r="A29" t="str">
            <v>凤头鹰</v>
          </cell>
          <cell r="C29" t="str">
            <v>鹰科</v>
          </cell>
          <cell r="D29" t="str">
            <v>Ⅱ</v>
          </cell>
        </row>
        <row r="30">
          <cell r="A30" t="str">
            <v>褐耳鹰</v>
          </cell>
          <cell r="C30" t="str">
            <v>鹰科</v>
          </cell>
          <cell r="D30" t="str">
            <v>Ⅱ</v>
          </cell>
        </row>
        <row r="31">
          <cell r="A31" t="str">
            <v>赤腹鹰</v>
          </cell>
          <cell r="C31" t="str">
            <v>鹰科</v>
          </cell>
          <cell r="D31" t="str">
            <v>Ⅱ</v>
          </cell>
        </row>
        <row r="32">
          <cell r="A32" t="str">
            <v>日本松雀鹰</v>
          </cell>
          <cell r="C32" t="str">
            <v>鹰科</v>
          </cell>
          <cell r="D32" t="str">
            <v>Ⅱ</v>
          </cell>
        </row>
        <row r="33">
          <cell r="A33" t="str">
            <v>雀鹰</v>
          </cell>
          <cell r="C33" t="str">
            <v>鹰科</v>
          </cell>
          <cell r="D33" t="str">
            <v>Ⅱ</v>
          </cell>
        </row>
        <row r="34">
          <cell r="A34" t="str">
            <v>苍鹰</v>
          </cell>
          <cell r="C34" t="str">
            <v>鹰科</v>
          </cell>
          <cell r="D34" t="str">
            <v>Ⅱ</v>
          </cell>
        </row>
        <row r="35">
          <cell r="A35" t="str">
            <v>白头鹞</v>
          </cell>
          <cell r="C35" t="str">
            <v>鹰科</v>
          </cell>
          <cell r="D35" t="str">
            <v>Ⅱ</v>
          </cell>
        </row>
        <row r="36">
          <cell r="A36" t="str">
            <v>白腹鹞</v>
          </cell>
          <cell r="C36" t="str">
            <v>鹰科</v>
          </cell>
          <cell r="D36" t="str">
            <v>Ⅱ</v>
          </cell>
        </row>
        <row r="37">
          <cell r="A37" t="str">
            <v>白尾鹞</v>
          </cell>
          <cell r="C37" t="str">
            <v>鹰科</v>
          </cell>
          <cell r="D37" t="str">
            <v>Ⅱ</v>
          </cell>
        </row>
        <row r="38">
          <cell r="A38" t="str">
            <v>草原鹞</v>
          </cell>
          <cell r="C38" t="str">
            <v>鹰科</v>
          </cell>
          <cell r="D38" t="str">
            <v>Ⅱ</v>
          </cell>
        </row>
        <row r="39">
          <cell r="A39" t="str">
            <v>鹊鹞</v>
          </cell>
          <cell r="C39" t="str">
            <v>鹰科</v>
          </cell>
          <cell r="D39" t="str">
            <v>Ⅱ</v>
          </cell>
        </row>
        <row r="40">
          <cell r="A40" t="str">
            <v>乌灰鹞</v>
          </cell>
          <cell r="C40" t="str">
            <v>鹰科</v>
          </cell>
          <cell r="D40" t="str">
            <v>Ⅱ</v>
          </cell>
        </row>
        <row r="41">
          <cell r="A41" t="str">
            <v>黑鸢</v>
          </cell>
          <cell r="C41" t="str">
            <v>鹰科</v>
          </cell>
          <cell r="D41" t="str">
            <v>Ⅱ</v>
          </cell>
        </row>
        <row r="42">
          <cell r="A42" t="str">
            <v>栗鸢</v>
          </cell>
          <cell r="C42" t="str">
            <v>鹰科</v>
          </cell>
          <cell r="D42" t="str">
            <v>Ⅱ</v>
          </cell>
        </row>
        <row r="43">
          <cell r="A43" t="str">
            <v>白腹海雕</v>
          </cell>
          <cell r="C43" t="str">
            <v>鹰科</v>
          </cell>
          <cell r="D43" t="str">
            <v>Ⅱ</v>
          </cell>
        </row>
        <row r="44">
          <cell r="A44" t="str">
            <v>玉带海雕</v>
          </cell>
          <cell r="C44" t="str">
            <v>鹰科</v>
          </cell>
          <cell r="D44" t="str">
            <v>Ⅰ</v>
          </cell>
        </row>
        <row r="45">
          <cell r="A45" t="str">
            <v>白尾海雕</v>
          </cell>
          <cell r="C45" t="str">
            <v>鹰科</v>
          </cell>
          <cell r="D45" t="str">
            <v>Ⅰ</v>
          </cell>
        </row>
        <row r="46">
          <cell r="A46" t="str">
            <v>虎头海雕</v>
          </cell>
          <cell r="C46" t="str">
            <v>鹰科</v>
          </cell>
          <cell r="D46" t="str">
            <v>Ⅰ</v>
          </cell>
        </row>
        <row r="47">
          <cell r="A47" t="str">
            <v>渔雕</v>
          </cell>
          <cell r="C47" t="str">
            <v>鹰科</v>
          </cell>
          <cell r="D47" t="str">
            <v>Ⅱ</v>
          </cell>
        </row>
        <row r="48">
          <cell r="A48" t="str">
            <v>白眼鵟鹰</v>
          </cell>
          <cell r="C48" t="str">
            <v>鹰科</v>
          </cell>
          <cell r="D48" t="str">
            <v>Ⅱ</v>
          </cell>
        </row>
        <row r="49">
          <cell r="A49" t="str">
            <v>棕翅鵟鹰</v>
          </cell>
          <cell r="C49" t="str">
            <v>鹰科</v>
          </cell>
          <cell r="D49" t="str">
            <v>Ⅱ</v>
          </cell>
        </row>
        <row r="50">
          <cell r="A50" t="str">
            <v>灰脸鵟鹰</v>
          </cell>
          <cell r="C50" t="str">
            <v>鹰科</v>
          </cell>
          <cell r="D50" t="str">
            <v>Ⅱ</v>
          </cell>
        </row>
        <row r="51">
          <cell r="A51" t="str">
            <v>毛脚鵟</v>
          </cell>
          <cell r="C51" t="str">
            <v>鹰科</v>
          </cell>
          <cell r="D51" t="str">
            <v>Ⅱ</v>
          </cell>
        </row>
        <row r="52">
          <cell r="A52" t="str">
            <v>大鵟</v>
          </cell>
          <cell r="C52" t="str">
            <v>鹰科</v>
          </cell>
          <cell r="D52" t="str">
            <v>Ⅱ</v>
          </cell>
        </row>
        <row r="53">
          <cell r="A53" t="str">
            <v>喜山鵟</v>
          </cell>
          <cell r="C53" t="str">
            <v>鹰科</v>
          </cell>
          <cell r="D53" t="str">
            <v>Ⅱ</v>
          </cell>
        </row>
        <row r="54">
          <cell r="A54" t="str">
            <v>棕尾鵟</v>
          </cell>
          <cell r="C54" t="str">
            <v>鹰科</v>
          </cell>
          <cell r="D54" t="str">
            <v>Ⅱ</v>
          </cell>
        </row>
        <row r="55">
          <cell r="A55" t="str">
            <v>欧亚鵟</v>
          </cell>
          <cell r="C55" t="str">
            <v>鹰科</v>
          </cell>
          <cell r="D55" t="str">
            <v>Ⅱ</v>
          </cell>
        </row>
        <row r="56">
          <cell r="A56" t="str">
            <v>燕隼</v>
          </cell>
          <cell r="C56" t="str">
            <v>隼科</v>
          </cell>
          <cell r="D56" t="str">
            <v>Ⅱ</v>
          </cell>
        </row>
        <row r="57">
          <cell r="A57" t="str">
            <v>红腿小隼</v>
          </cell>
          <cell r="C57" t="str">
            <v>隼科</v>
          </cell>
          <cell r="D57" t="str">
            <v>Ⅱ</v>
          </cell>
        </row>
        <row r="58">
          <cell r="A58" t="str">
            <v>白腿小隼</v>
          </cell>
          <cell r="C58" t="str">
            <v>隼科</v>
          </cell>
          <cell r="D58" t="str">
            <v>Ⅱ</v>
          </cell>
        </row>
        <row r="59">
          <cell r="A59" t="str">
            <v>黄爪隼</v>
          </cell>
          <cell r="C59" t="str">
            <v>隼科</v>
          </cell>
          <cell r="D59" t="str">
            <v>Ⅱ</v>
          </cell>
        </row>
        <row r="60">
          <cell r="A60" t="str">
            <v>红隼</v>
          </cell>
          <cell r="C60" t="str">
            <v>隼科</v>
          </cell>
          <cell r="D60" t="str">
            <v>Ⅱ</v>
          </cell>
        </row>
        <row r="61">
          <cell r="A61" t="str">
            <v>西红脚隼</v>
          </cell>
          <cell r="C61" t="str">
            <v>隼科</v>
          </cell>
          <cell r="D61" t="str">
            <v>Ⅱ</v>
          </cell>
        </row>
        <row r="62">
          <cell r="A62" t="str">
            <v>红脚隼</v>
          </cell>
          <cell r="C62" t="str">
            <v>隼科</v>
          </cell>
          <cell r="D62" t="str">
            <v>Ⅱ</v>
          </cell>
        </row>
        <row r="63">
          <cell r="A63" t="str">
            <v>灰背隼</v>
          </cell>
          <cell r="C63" t="str">
            <v>隼科</v>
          </cell>
          <cell r="D63" t="str">
            <v>Ⅱ</v>
          </cell>
        </row>
        <row r="64">
          <cell r="A64" t="str">
            <v>猛隼</v>
          </cell>
          <cell r="C64" t="str">
            <v>隼科</v>
          </cell>
          <cell r="D64" t="str">
            <v>Ⅱ</v>
          </cell>
        </row>
        <row r="65">
          <cell r="A65" t="str">
            <v>猎隼</v>
          </cell>
          <cell r="C65" t="str">
            <v>隼科</v>
          </cell>
          <cell r="D65" t="str">
            <v>Ⅱ</v>
          </cell>
        </row>
        <row r="66">
          <cell r="A66" t="str">
            <v>矛隼</v>
          </cell>
          <cell r="C66" t="str">
            <v>隼科</v>
          </cell>
          <cell r="D66" t="str">
            <v>Ⅱ</v>
          </cell>
        </row>
        <row r="67">
          <cell r="A67" t="str">
            <v>游隼</v>
          </cell>
          <cell r="C67" t="str">
            <v>隼科</v>
          </cell>
          <cell r="D67" t="str">
            <v>Ⅱ</v>
          </cell>
        </row>
        <row r="68">
          <cell r="A68" t="str">
            <v>鹗</v>
          </cell>
          <cell r="C68" t="str">
            <v>鹗科</v>
          </cell>
          <cell r="D68" t="str">
            <v>Ⅱ</v>
          </cell>
        </row>
        <row r="69">
          <cell r="A69" t="str">
            <v>未识别鹰</v>
          </cell>
          <cell r="B69" t="str">
            <v>未识别</v>
          </cell>
          <cell r="C69" t="str">
            <v>未识别</v>
          </cell>
        </row>
        <row r="70">
          <cell r="A70" t="str">
            <v>未识别雕</v>
          </cell>
          <cell r="B70" t="str">
            <v>未识别</v>
          </cell>
          <cell r="C70" t="str">
            <v>未识别</v>
          </cell>
        </row>
        <row r="71">
          <cell r="A71" t="str">
            <v>未识别隼</v>
          </cell>
          <cell r="B71" t="str">
            <v>未识别</v>
          </cell>
          <cell r="C71" t="str">
            <v>未识别</v>
          </cell>
        </row>
        <row r="72">
          <cell r="A72" t="str">
            <v>未识别鹞</v>
          </cell>
          <cell r="B72" t="str">
            <v>未识别</v>
          </cell>
          <cell r="C72" t="str">
            <v>未识别</v>
          </cell>
        </row>
        <row r="73">
          <cell r="A73" t="str">
            <v>未识别</v>
          </cell>
          <cell r="B73" t="str">
            <v>未识别</v>
          </cell>
          <cell r="C73" t="str">
            <v>未识别</v>
          </cell>
        </row>
      </sheetData>
      <sheetData sheetId="2"/>
      <sheetData sheetId="3"/>
      <sheetData sheetId="4"/>
      <sheetData sheetId="5"/>
      <sheetData sheetId="6">
        <row r="2">
          <cell r="A2" t="str">
            <v>普通鵟</v>
          </cell>
        </row>
        <row r="3">
          <cell r="A3" t="str">
            <v>赤腹鹰</v>
          </cell>
        </row>
        <row r="4">
          <cell r="A4" t="str">
            <v>凤头蜂鹰</v>
          </cell>
        </row>
        <row r="5">
          <cell r="A5" t="str">
            <v>未识别</v>
          </cell>
        </row>
        <row r="6">
          <cell r="A6" t="str">
            <v>未识别鹰</v>
          </cell>
        </row>
        <row r="7">
          <cell r="A7" t="str">
            <v>黑冠鹃隼</v>
          </cell>
        </row>
        <row r="8">
          <cell r="A8" t="str">
            <v>松雀鹰</v>
          </cell>
        </row>
        <row r="9">
          <cell r="A9" t="str">
            <v>凤头鹰</v>
          </cell>
        </row>
        <row r="10">
          <cell r="A10" t="str">
            <v>雀鹰</v>
          </cell>
        </row>
        <row r="11">
          <cell r="A11" t="str">
            <v>灰脸鵟鹰</v>
          </cell>
        </row>
        <row r="12">
          <cell r="A12" t="str">
            <v>褐冠鹃隼</v>
          </cell>
        </row>
        <row r="13">
          <cell r="A13" t="str">
            <v>白尾鹞</v>
          </cell>
        </row>
        <row r="14">
          <cell r="A14" t="str">
            <v>蛇雕</v>
          </cell>
        </row>
        <row r="15">
          <cell r="A15" t="str">
            <v>靴隼雕</v>
          </cell>
        </row>
        <row r="16">
          <cell r="A16" t="str">
            <v>红隼</v>
          </cell>
        </row>
        <row r="17">
          <cell r="A17" t="str">
            <v>苍鹰</v>
          </cell>
        </row>
        <row r="18">
          <cell r="A18" t="str">
            <v>乌雕</v>
          </cell>
        </row>
        <row r="19">
          <cell r="A19" t="str">
            <v>短趾雕</v>
          </cell>
        </row>
        <row r="20">
          <cell r="A20" t="str">
            <v>燕隼</v>
          </cell>
        </row>
        <row r="21">
          <cell r="A21" t="str">
            <v>白尾海雕</v>
          </cell>
        </row>
        <row r="22">
          <cell r="A22" t="str">
            <v>矛隼</v>
          </cell>
        </row>
        <row r="23">
          <cell r="A23" t="str">
            <v>兀鹫</v>
          </cell>
        </row>
        <row r="24">
          <cell r="A24" t="str">
            <v>凤头鹰雕</v>
          </cell>
        </row>
        <row r="25">
          <cell r="A25" t="str">
            <v>白腿小隼</v>
          </cell>
        </row>
        <row r="26">
          <cell r="A26" t="str">
            <v>高山兀鹫</v>
          </cell>
        </row>
        <row r="27">
          <cell r="A27" t="str">
            <v>未识别鹞</v>
          </cell>
        </row>
        <row r="28">
          <cell r="A28" t="str">
            <v>褐耳鹰</v>
          </cell>
        </row>
        <row r="29">
          <cell r="A29" t="str">
            <v>白兀鹫</v>
          </cell>
        </row>
        <row r="30">
          <cell r="A30" t="str">
            <v>大鵟</v>
          </cell>
        </row>
        <row r="31">
          <cell r="A31" t="str">
            <v>欧亚鵟</v>
          </cell>
        </row>
        <row r="32">
          <cell r="A32" t="str">
            <v>黑翅鸢</v>
          </cell>
        </row>
        <row r="33">
          <cell r="A33" t="str">
            <v>日本松雀鹰</v>
          </cell>
        </row>
        <row r="34">
          <cell r="A34" t="str">
            <v>白肩雕</v>
          </cell>
        </row>
        <row r="35">
          <cell r="A35" t="str">
            <v>未识别雕</v>
          </cell>
        </row>
        <row r="36">
          <cell r="A36" t="str">
            <v>黑兀鹫</v>
          </cell>
        </row>
        <row r="37">
          <cell r="A37" t="str">
            <v>白腹隼雕</v>
          </cell>
        </row>
        <row r="38">
          <cell r="A38" t="str">
            <v>黑鸢</v>
          </cell>
        </row>
        <row r="39">
          <cell r="A39" t="str">
            <v>白腹鹞</v>
          </cell>
        </row>
        <row r="40">
          <cell r="A40" t="str">
            <v>红脚隼</v>
          </cell>
        </row>
        <row r="41">
          <cell r="A41" t="str">
            <v>毛脚鵟</v>
          </cell>
        </row>
        <row r="42">
          <cell r="A42" t="str">
            <v>鹗</v>
          </cell>
        </row>
        <row r="43">
          <cell r="A43" t="str">
            <v>猛隼</v>
          </cell>
        </row>
        <row r="44">
          <cell r="A44" t="str">
            <v>红腿小隼</v>
          </cell>
        </row>
        <row r="45">
          <cell r="A45" t="str">
            <v>白头鹞</v>
          </cell>
        </row>
        <row r="46">
          <cell r="A46" t="str">
            <v>胡兀鹫</v>
          </cell>
        </row>
        <row r="47">
          <cell r="A47" t="str">
            <v>鹊鹞</v>
          </cell>
        </row>
        <row r="48">
          <cell r="A48" t="str">
            <v>虎头海雕</v>
          </cell>
        </row>
        <row r="49">
          <cell r="A49" t="str">
            <v>草原雕</v>
          </cell>
        </row>
        <row r="50">
          <cell r="A50" t="str">
            <v>黄爪隼</v>
          </cell>
        </row>
        <row r="51">
          <cell r="A51" t="str">
            <v>秃鹫</v>
          </cell>
        </row>
        <row r="52">
          <cell r="A52" t="str">
            <v>灰背隼</v>
          </cell>
        </row>
        <row r="53">
          <cell r="A53" t="str">
            <v>未识别隼</v>
          </cell>
        </row>
        <row r="54">
          <cell r="A54" t="str">
            <v>细嘴兀鹫</v>
          </cell>
        </row>
        <row r="55">
          <cell r="A55" t="str">
            <v>草原鹞</v>
          </cell>
        </row>
        <row r="56">
          <cell r="A56" t="str">
            <v>喜山鵟</v>
          </cell>
        </row>
        <row r="57">
          <cell r="A57" t="str">
            <v>乌灰鹞</v>
          </cell>
        </row>
        <row r="58">
          <cell r="A58" t="str">
            <v>白腹海雕</v>
          </cell>
        </row>
        <row r="59">
          <cell r="A59" t="str">
            <v>西红脚隼</v>
          </cell>
        </row>
        <row r="60">
          <cell r="A60" t="str">
            <v>玉带海雕</v>
          </cell>
        </row>
        <row r="61">
          <cell r="A61" t="str">
            <v>棕腹隼雕</v>
          </cell>
        </row>
        <row r="62">
          <cell r="A62" t="str">
            <v>游隼</v>
          </cell>
        </row>
        <row r="63">
          <cell r="A63" t="str">
            <v>白背兀鹫</v>
          </cell>
        </row>
        <row r="64">
          <cell r="A64" t="str">
            <v>鹰雕</v>
          </cell>
        </row>
        <row r="65">
          <cell r="A65" t="str">
            <v>金雕</v>
          </cell>
        </row>
        <row r="66">
          <cell r="A66" t="str">
            <v>渔雕</v>
          </cell>
        </row>
        <row r="67">
          <cell r="A67" t="str">
            <v>鹃头蜂鹰</v>
          </cell>
        </row>
        <row r="68">
          <cell r="A68" t="str">
            <v>棕翅鵟鹰</v>
          </cell>
        </row>
        <row r="69">
          <cell r="A69" t="str">
            <v>栗鸢</v>
          </cell>
        </row>
        <row r="70">
          <cell r="A70" t="str">
            <v>棕尾鵟</v>
          </cell>
        </row>
        <row r="71">
          <cell r="A71" t="str">
            <v>猎隼</v>
          </cell>
        </row>
        <row r="72">
          <cell r="A72" t="str">
            <v>白眼鵟鹰</v>
          </cell>
        </row>
        <row r="73">
          <cell r="A73" t="str">
            <v>林雕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5E8D58-F1C5-4331-B13D-14ECF789375D}" name="记录列表" displayName="记录列表" ref="A1:M16" totalsRowShown="0">
  <autoFilter ref="A1:M16" xr:uid="{0EF092D7-126E-47A1-8D02-465671589551}"/>
  <tableColumns count="13">
    <tableColumn id="1" xr3:uid="{E2AF3F6F-F2A6-4275-B803-3AE2135E0E2A}" name="记录编号"/>
    <tableColumn id="2" xr3:uid="{60D6F605-EC87-4361-B39F-CA8292CF2042}" name="公历日期" dataDxfId="10"/>
    <tableColumn id="12" xr3:uid="{832FB5D6-A60C-4059-9654-41F6D389C53C}" name="农历" dataDxfId="9"/>
    <tableColumn id="11" xr3:uid="{97306E6B-0679-46A3-A106-38294D802B0D}" name="节气" dataDxfId="8"/>
    <tableColumn id="3" xr3:uid="{294ECDF4-253D-44C9-92E9-7F6962D704EA}" name="观察点名称"/>
    <tableColumn id="4" xr3:uid="{C2960C0C-C676-48A1-8C37-011AA8E6AAC8}" name="观察开始时间" dataDxfId="7"/>
    <tableColumn id="5" xr3:uid="{F8E9A5B4-4C03-42B8-88F7-E0630099B04F}" name="观察结束时间" dataDxfId="6"/>
    <tableColumn id="6" xr3:uid="{00E189D0-F567-47FF-81B1-4BD107BCDE07}" name="观察情况"/>
    <tableColumn id="7" xr3:uid="{A7295A2B-3A94-4C34-BCC2-C14C85B97D84}" name="天气状况"/>
    <tableColumn id="8" xr3:uid="{4BC89AD1-A603-48FC-97AB-F5AF0041B42B}" name="气温"/>
    <tableColumn id="9" xr3:uid="{56294EFC-53D2-43AF-A7DE-F7FFD992208C}" name="风向"/>
    <tableColumn id="10" xr3:uid="{57EF3E1B-B6EF-496D-B493-52B1EE942E46}" name="记录人"/>
    <tableColumn id="13" xr3:uid="{9C0891E8-4F1F-4F00-A4B5-4BB483F98F0A}" name="当日小计" dataDxfId="5">
      <calculatedColumnFormula>SUMIFS([1]!记录清单[数量],[1]!记录清单[记录编号],记录列表[[#This Row],[记录编号]])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45E85B-0A08-4B6C-9446-C84657690297}" name="记录清单" displayName="记录清单" ref="A1:T122" totalsRowShown="0" headerRowDxfId="4">
  <autoFilter ref="A1:T122" xr:uid="{89EDFFBD-A061-4CAE-96EE-B4BC203FAEB9}"/>
  <sortState xmlns:xlrd2="http://schemas.microsoft.com/office/spreadsheetml/2017/richdata2" ref="A2:T122">
    <sortCondition ref="A1:A122"/>
  </sortState>
  <tableColumns count="20">
    <tableColumn id="19" xr3:uid="{9D302D66-A4E6-4C57-BF47-8388417F174A}" name="记录编号"/>
    <tableColumn id="1" xr3:uid="{2450D4ED-7331-42A1-B0D9-F11A7A8912C2}" name="序号">
      <calculatedColumnFormula>COUNTA($E$1:$E2)-1</calculatedColumnFormula>
    </tableColumn>
    <tableColumn id="2" xr3:uid="{E3DA77E5-A83C-418A-BDB2-B1D640E69569}" name="科">
      <calculatedColumnFormula>VLOOKUP(E2,[1]猛禽分类列表!A:F,3,FALSE)</calculatedColumnFormula>
    </tableColumn>
    <tableColumn id="3" xr3:uid="{D0CADEC1-7EFA-4E9E-8649-63F8AA287304}" name="属" dataDxfId="3">
      <calculatedColumnFormula>VLOOKUP(E2,[1]猛禽分类列表!A:F,2,FALSE)</calculatedColumnFormula>
    </tableColumn>
    <tableColumn id="4" xr3:uid="{1C428B2D-7961-4008-AC49-3967A62D4794}" name="种" dataDxfId="2"/>
    <tableColumn id="5" xr3:uid="{E57D1FDB-190D-4FCD-A72E-F0EC38C18D48}" name="数量" dataDxfId="1"/>
    <tableColumn id="6" xr3:uid="{D6855E44-2960-401D-9781-07460A49898A}" name="目击时间" dataDxfId="0"/>
    <tableColumn id="7" xr3:uid="{451690C1-3A0D-471D-B9EE-BAA3BDD33EEA}" name="来向"/>
    <tableColumn id="8" xr3:uid="{AEBDE2E1-1417-448B-8CAF-2D80EBF860E6}" name="去向"/>
    <tableColumn id="9" xr3:uid="{2363EAB4-5CFC-4D53-B3F6-5FEDCE3A1B2B}" name="识别"/>
    <tableColumn id="10" xr3:uid="{0A528DBE-D9E6-4359-833E-FABF0663986F}" name="拍摄照片"/>
    <tableColumn id="11" xr3:uid="{48E9BE50-CB33-41EC-BB33-943E909B11EA}" name="气温"/>
    <tableColumn id="12" xr3:uid="{2F3EFBA9-073F-4198-8965-9A1C6BDF7788}" name="天气情况"/>
    <tableColumn id="13" xr3:uid="{9EBB9FB7-E91C-42BB-8D62-2C5FA827AADA}" name="风力"/>
    <tableColumn id="14" xr3:uid="{5D4090DB-D247-4FCC-9339-EB8FBD760AEA}" name="风向"/>
    <tableColumn id="15" xr3:uid="{4D27B53E-1570-4781-B0DA-C339BFA1C456}" name="性别"/>
    <tableColumn id="16" xr3:uid="{A6F5A167-4134-4FDC-A430-C7FDB7D48DF1}" name="成/幼"/>
    <tableColumn id="17" xr3:uid="{A6CF9656-D2D5-432E-B5F5-14E2026119B7}" name="色型"/>
    <tableColumn id="18" xr3:uid="{5625175C-FD33-4EBE-B196-A43FFB5BEDF6}" name="是否受伤"/>
    <tableColumn id="24" xr3:uid="{F32D397E-B81F-4159-ACB0-438C42A70156}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2A77-359B-4D06-952F-96B6DEF14AD2}">
  <dimension ref="A1:M16"/>
  <sheetViews>
    <sheetView tabSelected="1" workbookViewId="0">
      <selection activeCell="C17" sqref="C17"/>
    </sheetView>
  </sheetViews>
  <sheetFormatPr defaultRowHeight="14.25" x14ac:dyDescent="0.2"/>
  <cols>
    <col min="1" max="1" width="11.75" bestFit="1" customWidth="1"/>
    <col min="2" max="2" width="11.625" bestFit="1" customWidth="1"/>
    <col min="3" max="3" width="13.875" bestFit="1" customWidth="1"/>
    <col min="4" max="7" width="16.125" bestFit="1" customWidth="1"/>
    <col min="8" max="8" width="26.125" customWidth="1"/>
    <col min="9" max="9" width="11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14</v>
      </c>
      <c r="B2" s="1">
        <v>44268</v>
      </c>
      <c r="C2" s="1" t="s">
        <v>153</v>
      </c>
      <c r="D2" s="1" t="s">
        <v>154</v>
      </c>
      <c r="E2" t="s">
        <v>148</v>
      </c>
      <c r="F2" s="2">
        <v>0.375</v>
      </c>
      <c r="G2" s="2">
        <v>0.4375</v>
      </c>
      <c r="H2" t="s">
        <v>149</v>
      </c>
      <c r="I2" t="s">
        <v>150</v>
      </c>
      <c r="L2" t="s">
        <v>13</v>
      </c>
      <c r="M2">
        <f>SUMIFS([1]!记录清单[数量],[1]!记录清单[记录编号],记录列表[[#This Row],[记录编号]])</f>
        <v>41</v>
      </c>
    </row>
    <row r="3" spans="1:13" x14ac:dyDescent="0.2">
      <c r="A3" t="s">
        <v>19</v>
      </c>
      <c r="B3" s="1">
        <v>44273</v>
      </c>
      <c r="C3" s="1" t="s">
        <v>155</v>
      </c>
      <c r="D3" s="1" t="s">
        <v>156</v>
      </c>
      <c r="E3" t="s">
        <v>15</v>
      </c>
      <c r="F3" s="2">
        <v>0.625</v>
      </c>
      <c r="G3" s="2">
        <v>0.70833333333333337</v>
      </c>
      <c r="H3" s="2" t="s">
        <v>16</v>
      </c>
      <c r="I3" t="s">
        <v>17</v>
      </c>
      <c r="J3">
        <v>20</v>
      </c>
      <c r="K3" t="s">
        <v>18</v>
      </c>
      <c r="L3" t="s">
        <v>13</v>
      </c>
      <c r="M3">
        <f>SUMIFS([1]!记录清单[数量],[1]!记录清单[记录编号],记录列表[[#This Row],[记录编号]])</f>
        <v>389</v>
      </c>
    </row>
    <row r="4" spans="1:13" x14ac:dyDescent="0.2">
      <c r="A4" t="s">
        <v>23</v>
      </c>
      <c r="B4" s="1">
        <v>44276</v>
      </c>
      <c r="C4" s="1" t="s">
        <v>157</v>
      </c>
      <c r="D4" s="1" t="s">
        <v>158</v>
      </c>
      <c r="E4" t="s">
        <v>15</v>
      </c>
      <c r="F4" s="2">
        <v>0.41666666666666669</v>
      </c>
      <c r="G4" s="2">
        <v>0.70833333333333337</v>
      </c>
      <c r="H4" t="s">
        <v>20</v>
      </c>
      <c r="I4" t="s">
        <v>21</v>
      </c>
      <c r="J4">
        <v>14</v>
      </c>
      <c r="K4" t="s">
        <v>22</v>
      </c>
      <c r="L4" t="s">
        <v>13</v>
      </c>
      <c r="M4">
        <f>SUMIFS([1]!记录清单[数量],[1]!记录清单[记录编号],记录列表[[#This Row],[记录编号]])</f>
        <v>112</v>
      </c>
    </row>
    <row r="5" spans="1:13" x14ac:dyDescent="0.2">
      <c r="A5" t="s">
        <v>151</v>
      </c>
      <c r="B5" s="1">
        <v>44283</v>
      </c>
      <c r="C5" s="1" t="s">
        <v>159</v>
      </c>
      <c r="D5" s="1" t="s">
        <v>160</v>
      </c>
      <c r="E5" t="s">
        <v>15</v>
      </c>
      <c r="F5" s="2">
        <v>0.35416666666666669</v>
      </c>
      <c r="G5" s="2">
        <v>0.49305555555555558</v>
      </c>
      <c r="H5" t="s">
        <v>24</v>
      </c>
      <c r="I5" t="s">
        <v>25</v>
      </c>
      <c r="J5">
        <v>14</v>
      </c>
      <c r="K5" t="s">
        <v>22</v>
      </c>
      <c r="L5" t="s">
        <v>13</v>
      </c>
      <c r="M5">
        <f>SUMIFS([1]!记录清单[数量],[1]!记录清单[记录编号],记录列表[[#This Row],[记录编号]])</f>
        <v>11</v>
      </c>
    </row>
    <row r="6" spans="1:13" x14ac:dyDescent="0.2">
      <c r="A6" t="s">
        <v>26</v>
      </c>
      <c r="B6" s="1">
        <v>44290</v>
      </c>
      <c r="C6" s="1" t="s">
        <v>161</v>
      </c>
      <c r="D6" s="1" t="s">
        <v>162</v>
      </c>
      <c r="E6" t="s">
        <v>15</v>
      </c>
      <c r="F6" s="2">
        <v>0.60416666666666663</v>
      </c>
      <c r="G6" s="2">
        <v>0.6875</v>
      </c>
      <c r="H6" t="s">
        <v>27</v>
      </c>
      <c r="I6" t="s">
        <v>28</v>
      </c>
      <c r="L6" t="s">
        <v>13</v>
      </c>
      <c r="M6">
        <f>SUMIFS([1]!记录清单[数量],[1]!记录清单[记录编号],记录列表[[#This Row],[记录编号]])</f>
        <v>0</v>
      </c>
    </row>
    <row r="7" spans="1:13" x14ac:dyDescent="0.2">
      <c r="A7" t="s">
        <v>29</v>
      </c>
      <c r="B7" s="1">
        <v>44297</v>
      </c>
      <c r="C7" s="1" t="s">
        <v>163</v>
      </c>
      <c r="D7" s="1" t="s">
        <v>164</v>
      </c>
      <c r="E7" t="s">
        <v>15</v>
      </c>
      <c r="F7" s="2">
        <v>0.61458333333333337</v>
      </c>
      <c r="G7" s="2">
        <v>0.6875</v>
      </c>
      <c r="H7" t="s">
        <v>30</v>
      </c>
      <c r="I7" t="s">
        <v>31</v>
      </c>
      <c r="L7" t="s">
        <v>13</v>
      </c>
      <c r="M7">
        <f>SUMIFS([1]!记录清单[数量],[1]!记录清单[记录编号],记录列表[[#This Row],[记录编号]])</f>
        <v>9</v>
      </c>
    </row>
    <row r="8" spans="1:13" x14ac:dyDescent="0.2">
      <c r="A8" t="s">
        <v>32</v>
      </c>
      <c r="B8" s="1">
        <v>44317</v>
      </c>
      <c r="C8" s="1" t="s">
        <v>165</v>
      </c>
      <c r="D8" s="1" t="s">
        <v>166</v>
      </c>
      <c r="E8" t="s">
        <v>33</v>
      </c>
      <c r="F8" s="2">
        <v>0.40972222222222227</v>
      </c>
      <c r="G8" s="2">
        <v>0.47222222222222227</v>
      </c>
      <c r="H8" t="s">
        <v>34</v>
      </c>
      <c r="I8" t="s">
        <v>35</v>
      </c>
      <c r="J8">
        <v>30</v>
      </c>
      <c r="K8" t="s">
        <v>36</v>
      </c>
      <c r="L8" t="s">
        <v>13</v>
      </c>
      <c r="M8">
        <f>SUMIFS([1]!记录清单[数量],[1]!记录清单[记录编号],记录列表[[#This Row],[记录编号]])</f>
        <v>24</v>
      </c>
    </row>
    <row r="9" spans="1:13" x14ac:dyDescent="0.2">
      <c r="A9" t="s">
        <v>37</v>
      </c>
      <c r="B9" s="1">
        <v>44318</v>
      </c>
      <c r="C9" s="1" t="s">
        <v>167</v>
      </c>
      <c r="D9" s="1" t="s">
        <v>168</v>
      </c>
      <c r="E9" t="s">
        <v>33</v>
      </c>
      <c r="F9" s="2">
        <v>0.40972222222222227</v>
      </c>
      <c r="G9" s="2">
        <v>0.47222222222222227</v>
      </c>
      <c r="H9" t="s">
        <v>38</v>
      </c>
      <c r="I9" t="s">
        <v>39</v>
      </c>
      <c r="J9">
        <v>28</v>
      </c>
      <c r="K9" t="s">
        <v>40</v>
      </c>
      <c r="L9" t="s">
        <v>13</v>
      </c>
      <c r="M9">
        <f>SUMIFS([1]!记录清单[数量],[1]!记录清单[记录编号],记录列表[[#This Row],[记录编号]])</f>
        <v>26</v>
      </c>
    </row>
    <row r="10" spans="1:13" x14ac:dyDescent="0.2">
      <c r="A10" t="s">
        <v>41</v>
      </c>
      <c r="B10" s="1">
        <v>44319</v>
      </c>
      <c r="C10" s="1" t="s">
        <v>169</v>
      </c>
      <c r="D10" s="1" t="s">
        <v>170</v>
      </c>
      <c r="E10" t="s">
        <v>33</v>
      </c>
      <c r="F10" s="2">
        <v>0.39583333333333331</v>
      </c>
      <c r="G10" s="2">
        <v>0.45833333333333331</v>
      </c>
      <c r="H10" t="s">
        <v>42</v>
      </c>
      <c r="I10" t="s">
        <v>43</v>
      </c>
      <c r="J10">
        <v>30</v>
      </c>
      <c r="K10" t="s">
        <v>44</v>
      </c>
      <c r="L10" t="s">
        <v>13</v>
      </c>
      <c r="M10">
        <f>SUMIFS([1]!记录清单[数量],[1]!记录清单[记录编号],记录列表[[#This Row],[记录编号]])</f>
        <v>13</v>
      </c>
    </row>
    <row r="11" spans="1:13" ht="16.5" x14ac:dyDescent="0.2">
      <c r="A11" t="s">
        <v>45</v>
      </c>
      <c r="B11" s="1">
        <v>44332</v>
      </c>
      <c r="C11" s="1" t="s">
        <v>171</v>
      </c>
      <c r="D11" s="1" t="s">
        <v>172</v>
      </c>
      <c r="E11" t="s">
        <v>33</v>
      </c>
      <c r="F11" s="2">
        <v>0.39583333333333331</v>
      </c>
      <c r="G11" s="2">
        <v>0.47916666666666669</v>
      </c>
      <c r="H11" t="s">
        <v>46</v>
      </c>
      <c r="I11" t="s">
        <v>47</v>
      </c>
      <c r="L11" t="s">
        <v>13</v>
      </c>
      <c r="M11">
        <f>SUMIFS([1]!记录清单[数量],[1]!记录清单[记录编号],记录列表[[#This Row],[记录编号]])</f>
        <v>6</v>
      </c>
    </row>
    <row r="12" spans="1:13" x14ac:dyDescent="0.2">
      <c r="A12" t="s">
        <v>48</v>
      </c>
      <c r="B12" s="1">
        <v>44339</v>
      </c>
      <c r="C12" s="1" t="s">
        <v>173</v>
      </c>
      <c r="D12" s="1" t="s">
        <v>174</v>
      </c>
      <c r="E12" t="s">
        <v>33</v>
      </c>
      <c r="F12" s="2">
        <v>0.4375</v>
      </c>
      <c r="G12" s="2">
        <v>0.47916666666666669</v>
      </c>
      <c r="H12" t="s">
        <v>49</v>
      </c>
      <c r="I12" t="s">
        <v>50</v>
      </c>
      <c r="L12" t="s">
        <v>13</v>
      </c>
      <c r="M12">
        <f>SUMIFS([1]!记录清单[数量],[1]!记录清单[记录编号],记录列表[[#This Row],[记录编号]])</f>
        <v>2</v>
      </c>
    </row>
    <row r="13" spans="1:13" x14ac:dyDescent="0.2">
      <c r="A13" t="s">
        <v>51</v>
      </c>
      <c r="B13" s="1">
        <v>44346</v>
      </c>
      <c r="C13" s="1" t="s">
        <v>175</v>
      </c>
      <c r="D13" s="1" t="s">
        <v>176</v>
      </c>
      <c r="E13" t="s">
        <v>33</v>
      </c>
      <c r="F13" s="2">
        <v>0.375</v>
      </c>
      <c r="G13" s="2">
        <v>0.58333333333333337</v>
      </c>
      <c r="H13" t="s">
        <v>52</v>
      </c>
      <c r="I13" t="s">
        <v>53</v>
      </c>
      <c r="J13">
        <v>28</v>
      </c>
      <c r="L13" t="s">
        <v>54</v>
      </c>
      <c r="M13">
        <f>SUMIFS([1]!记录清单[数量],[1]!记录清单[记录编号],记录列表[[#This Row],[记录编号]])</f>
        <v>2</v>
      </c>
    </row>
    <row r="14" spans="1:13" x14ac:dyDescent="0.2">
      <c r="A14" t="s">
        <v>55</v>
      </c>
      <c r="B14" s="1">
        <v>44353</v>
      </c>
      <c r="C14" s="1" t="s">
        <v>177</v>
      </c>
      <c r="D14" s="1" t="s">
        <v>178</v>
      </c>
      <c r="E14" t="s">
        <v>33</v>
      </c>
      <c r="F14" s="2"/>
      <c r="G14" s="2"/>
      <c r="H14" t="s">
        <v>52</v>
      </c>
      <c r="I14" t="s">
        <v>95</v>
      </c>
      <c r="L14" t="s">
        <v>56</v>
      </c>
      <c r="M14">
        <f>SUMIFS([1]!记录清单[数量],[1]!记录清单[记录编号],记录列表[[#This Row],[记录编号]])</f>
        <v>3</v>
      </c>
    </row>
    <row r="15" spans="1:13" x14ac:dyDescent="0.2">
      <c r="A15" t="s">
        <v>57</v>
      </c>
      <c r="B15" s="1">
        <v>44361</v>
      </c>
      <c r="C15" s="1" t="s">
        <v>179</v>
      </c>
      <c r="D15" s="1" t="s">
        <v>180</v>
      </c>
      <c r="E15" t="s">
        <v>58</v>
      </c>
      <c r="F15" s="2">
        <v>0.65277777777777779</v>
      </c>
      <c r="G15" s="2">
        <v>0.65972222222222221</v>
      </c>
      <c r="H15" t="s">
        <v>59</v>
      </c>
      <c r="I15" t="s">
        <v>60</v>
      </c>
      <c r="L15" t="s">
        <v>13</v>
      </c>
      <c r="M15">
        <f>SUMIFS([1]!记录清单[数量],[1]!记录清单[记录编号],记录列表[[#This Row],[记录编号]])</f>
        <v>3</v>
      </c>
    </row>
    <row r="16" spans="1:13" x14ac:dyDescent="0.2">
      <c r="A16" t="s">
        <v>61</v>
      </c>
      <c r="B16" s="1">
        <v>44367</v>
      </c>
      <c r="C16" s="1" t="s">
        <v>181</v>
      </c>
      <c r="D16" s="1" t="s">
        <v>182</v>
      </c>
      <c r="E16" t="s">
        <v>33</v>
      </c>
      <c r="F16" s="2">
        <v>0.39583333333333331</v>
      </c>
      <c r="G16" s="2">
        <v>0.5</v>
      </c>
      <c r="H16" t="s">
        <v>62</v>
      </c>
      <c r="I16" t="s">
        <v>60</v>
      </c>
      <c r="L16" t="s">
        <v>13</v>
      </c>
      <c r="M16">
        <f>SUMIFS([1]!记录清单[数量],[1]!记录清单[记录编号],记录列表[[#This Row],[记录编号]])</f>
        <v>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999C-5BFF-4EF9-9AE7-46B7257B4A6C}">
  <dimension ref="A1:T1048488"/>
  <sheetViews>
    <sheetView workbookViewId="0">
      <pane ySplit="1" topLeftCell="A2" activePane="bottomLeft" state="frozen"/>
      <selection activeCell="K3" sqref="K3"/>
      <selection pane="bottomLeft" activeCell="F21" sqref="F21:G21"/>
    </sheetView>
  </sheetViews>
  <sheetFormatPr defaultRowHeight="14.25" x14ac:dyDescent="0.2"/>
  <cols>
    <col min="1" max="1" width="11.75" bestFit="1" customWidth="1"/>
    <col min="2" max="2" width="7.75" bestFit="1" customWidth="1"/>
    <col min="3" max="4" width="7.125" bestFit="1" customWidth="1"/>
    <col min="5" max="5" width="9" bestFit="1" customWidth="1"/>
    <col min="6" max="6" width="7.75" bestFit="1" customWidth="1"/>
    <col min="7" max="7" width="11.75" style="5" bestFit="1" customWidth="1"/>
    <col min="8" max="8" width="15.125" bestFit="1" customWidth="1"/>
    <col min="9" max="9" width="9" bestFit="1" customWidth="1"/>
    <col min="10" max="10" width="7.75" bestFit="1" customWidth="1"/>
    <col min="11" max="11" width="11.75" bestFit="1" customWidth="1"/>
    <col min="12" max="12" width="7.75" bestFit="1" customWidth="1"/>
    <col min="13" max="13" width="11.75" bestFit="1" customWidth="1"/>
    <col min="14" max="14" width="7.75" bestFit="1" customWidth="1"/>
    <col min="15" max="15" width="9" bestFit="1" customWidth="1"/>
    <col min="16" max="16" width="7.75" bestFit="1" customWidth="1"/>
    <col min="17" max="17" width="8.875" bestFit="1" customWidth="1"/>
    <col min="18" max="18" width="7.75" bestFit="1" customWidth="1"/>
    <col min="19" max="19" width="11.75" bestFit="1" customWidth="1"/>
    <col min="20" max="20" width="58" bestFit="1" customWidth="1"/>
  </cols>
  <sheetData>
    <row r="1" spans="1:20" ht="18.75" customHeight="1" x14ac:dyDescent="0.2">
      <c r="A1" s="7" t="s">
        <v>0</v>
      </c>
      <c r="B1" s="7" t="s">
        <v>131</v>
      </c>
      <c r="C1" s="7" t="s">
        <v>132</v>
      </c>
      <c r="D1" s="4" t="s">
        <v>133</v>
      </c>
      <c r="E1" s="4" t="s">
        <v>134</v>
      </c>
      <c r="F1" s="4" t="s">
        <v>135</v>
      </c>
      <c r="G1" s="8" t="s">
        <v>136</v>
      </c>
      <c r="H1" s="7" t="s">
        <v>137</v>
      </c>
      <c r="I1" s="7" t="s">
        <v>138</v>
      </c>
      <c r="J1" s="7" t="s">
        <v>139</v>
      </c>
      <c r="K1" s="7" t="s">
        <v>140</v>
      </c>
      <c r="L1" s="4" t="s">
        <v>9</v>
      </c>
      <c r="M1" s="4" t="s">
        <v>141</v>
      </c>
      <c r="N1" s="4" t="s">
        <v>142</v>
      </c>
      <c r="O1" s="4" t="s">
        <v>10</v>
      </c>
      <c r="P1" s="4" t="s">
        <v>143</v>
      </c>
      <c r="Q1" s="4" t="s">
        <v>144</v>
      </c>
      <c r="R1" s="4" t="s">
        <v>145</v>
      </c>
      <c r="S1" s="4" t="s">
        <v>146</v>
      </c>
      <c r="T1" s="4" t="s">
        <v>147</v>
      </c>
    </row>
    <row r="2" spans="1:20" x14ac:dyDescent="0.2">
      <c r="A2" t="s">
        <v>14</v>
      </c>
      <c r="B2">
        <f>COUNTA($E$1:$E2)-1</f>
        <v>1</v>
      </c>
      <c r="C2" t="str">
        <f>VLOOKUP(E2,[1]猛禽分类列表!A:F,3,FALSE)</f>
        <v>鹰科</v>
      </c>
      <c r="D2">
        <f>VLOOKUP(E2,[1]猛禽分类列表!A:F,2,FALSE)</f>
        <v>0</v>
      </c>
      <c r="E2" t="s">
        <v>63</v>
      </c>
      <c r="F2">
        <v>28</v>
      </c>
      <c r="G2" s="5">
        <v>0.39583333333333331</v>
      </c>
      <c r="H2" t="s">
        <v>68</v>
      </c>
      <c r="I2" t="s">
        <v>74</v>
      </c>
      <c r="J2" t="s">
        <v>70</v>
      </c>
      <c r="M2" t="s">
        <v>60</v>
      </c>
      <c r="T2" t="s">
        <v>152</v>
      </c>
    </row>
    <row r="3" spans="1:20" x14ac:dyDescent="0.2">
      <c r="A3" t="s">
        <v>14</v>
      </c>
      <c r="B3">
        <f>COUNTA($E$1:$E3)-1</f>
        <v>2</v>
      </c>
      <c r="C3" t="str">
        <f>VLOOKUP(E3,[1]猛禽分类列表!A:F,3,FALSE)</f>
        <v>鹰科</v>
      </c>
      <c r="D3">
        <f>VLOOKUP(E3,[1]猛禽分类列表!A:F,2,FALSE)</f>
        <v>0</v>
      </c>
      <c r="E3" t="s">
        <v>63</v>
      </c>
      <c r="F3">
        <v>5</v>
      </c>
      <c r="G3" s="5">
        <v>0.41666666666666669</v>
      </c>
      <c r="H3" t="s">
        <v>80</v>
      </c>
      <c r="I3" t="s">
        <v>69</v>
      </c>
      <c r="J3" t="s">
        <v>70</v>
      </c>
      <c r="M3" t="s">
        <v>60</v>
      </c>
      <c r="T3" t="s">
        <v>152</v>
      </c>
    </row>
    <row r="4" spans="1:20" x14ac:dyDescent="0.2">
      <c r="A4" t="s">
        <v>14</v>
      </c>
      <c r="B4">
        <f>COUNTA($E$1:$E4)-1</f>
        <v>3</v>
      </c>
      <c r="C4" t="str">
        <f>VLOOKUP(E4,[1]猛禽分类列表!A:F,3,FALSE)</f>
        <v>鹰科</v>
      </c>
      <c r="D4">
        <f>VLOOKUP(E4,[1]猛禽分类列表!A:F,2,FALSE)</f>
        <v>0</v>
      </c>
      <c r="E4" t="s">
        <v>63</v>
      </c>
      <c r="F4">
        <v>8</v>
      </c>
      <c r="G4" s="5">
        <v>0.4375</v>
      </c>
      <c r="H4" t="s">
        <v>68</v>
      </c>
      <c r="I4" t="s">
        <v>69</v>
      </c>
      <c r="J4" t="s">
        <v>70</v>
      </c>
      <c r="M4" t="s">
        <v>60</v>
      </c>
      <c r="T4" t="s">
        <v>152</v>
      </c>
    </row>
    <row r="5" spans="1:20" x14ac:dyDescent="0.2">
      <c r="A5" t="s">
        <v>19</v>
      </c>
      <c r="B5">
        <f>COUNTA($E$1:$E5)-1</f>
        <v>4</v>
      </c>
      <c r="C5" t="str">
        <f>VLOOKUP(E5,[1]猛禽分类列表!A:F,3,FALSE)</f>
        <v>鹰科</v>
      </c>
      <c r="D5">
        <f>VLOOKUP(E5,[1]猛禽分类列表!A:F,2,FALSE)</f>
        <v>0</v>
      </c>
      <c r="E5" t="s">
        <v>63</v>
      </c>
      <c r="F5">
        <v>12</v>
      </c>
      <c r="G5" s="5">
        <v>0.63541666666666663</v>
      </c>
      <c r="H5" t="s">
        <v>68</v>
      </c>
      <c r="I5" t="s">
        <v>69</v>
      </c>
      <c r="J5" t="s">
        <v>70</v>
      </c>
      <c r="K5" t="s">
        <v>71</v>
      </c>
      <c r="L5">
        <v>20</v>
      </c>
      <c r="M5" t="s">
        <v>72</v>
      </c>
      <c r="O5" t="s">
        <v>73</v>
      </c>
    </row>
    <row r="6" spans="1:20" x14ac:dyDescent="0.2">
      <c r="A6" t="s">
        <v>19</v>
      </c>
      <c r="B6">
        <f>COUNTA($E$1:$E6)-1</f>
        <v>5</v>
      </c>
      <c r="C6" t="str">
        <f>VLOOKUP(E6,[1]猛禽分类列表!A:F,3,FALSE)</f>
        <v>鹰科</v>
      </c>
      <c r="D6">
        <f>VLOOKUP(E6,[1]猛禽分类列表!A:F,2,FALSE)</f>
        <v>0</v>
      </c>
      <c r="E6" t="s">
        <v>63</v>
      </c>
      <c r="F6">
        <v>4</v>
      </c>
      <c r="G6" s="5">
        <v>0.64513888888888882</v>
      </c>
      <c r="H6" t="s">
        <v>68</v>
      </c>
      <c r="I6" t="s">
        <v>69</v>
      </c>
      <c r="J6" t="s">
        <v>70</v>
      </c>
      <c r="K6" t="s">
        <v>70</v>
      </c>
      <c r="L6">
        <v>20</v>
      </c>
      <c r="M6" t="s">
        <v>72</v>
      </c>
      <c r="O6" t="s">
        <v>73</v>
      </c>
    </row>
    <row r="7" spans="1:20" x14ac:dyDescent="0.2">
      <c r="A7" t="s">
        <v>19</v>
      </c>
      <c r="B7">
        <f>COUNTA($E$1:$E7)-1</f>
        <v>6</v>
      </c>
      <c r="C7" t="str">
        <f>VLOOKUP(E7,[1]猛禽分类列表!A:F,3,FALSE)</f>
        <v>鹰科</v>
      </c>
      <c r="D7">
        <f>VLOOKUP(E7,[1]猛禽分类列表!A:F,2,FALSE)</f>
        <v>0</v>
      </c>
      <c r="E7" t="s">
        <v>63</v>
      </c>
      <c r="F7">
        <v>16</v>
      </c>
      <c r="G7" s="5">
        <v>0.64583333333333337</v>
      </c>
      <c r="H7" t="s">
        <v>74</v>
      </c>
      <c r="I7" t="s">
        <v>69</v>
      </c>
      <c r="J7" t="s">
        <v>71</v>
      </c>
      <c r="K7" t="s">
        <v>71</v>
      </c>
      <c r="L7">
        <v>20</v>
      </c>
      <c r="M7" t="s">
        <v>72</v>
      </c>
      <c r="O7" t="s">
        <v>73</v>
      </c>
    </row>
    <row r="8" spans="1:20" x14ac:dyDescent="0.2">
      <c r="A8" t="s">
        <v>19</v>
      </c>
      <c r="B8">
        <f>COUNTA($E$1:$E8)-1</f>
        <v>7</v>
      </c>
      <c r="C8" t="str">
        <f>VLOOKUP(E8,[1]猛禽分类列表!A:F,3,FALSE)</f>
        <v>鹰科</v>
      </c>
      <c r="D8">
        <f>VLOOKUP(E8,[1]猛禽分类列表!A:F,2,FALSE)</f>
        <v>0</v>
      </c>
      <c r="E8" t="s">
        <v>63</v>
      </c>
      <c r="F8">
        <v>3</v>
      </c>
      <c r="G8" s="5">
        <v>0.60486111111111118</v>
      </c>
      <c r="H8" t="s">
        <v>68</v>
      </c>
      <c r="I8" t="s">
        <v>69</v>
      </c>
      <c r="J8" t="s">
        <v>70</v>
      </c>
      <c r="K8" t="s">
        <v>71</v>
      </c>
      <c r="L8">
        <v>20</v>
      </c>
      <c r="M8" t="s">
        <v>72</v>
      </c>
      <c r="O8" t="s">
        <v>73</v>
      </c>
    </row>
    <row r="9" spans="1:20" x14ac:dyDescent="0.2">
      <c r="A9" t="s">
        <v>19</v>
      </c>
      <c r="B9">
        <f>COUNTA($E$1:$E9)-1</f>
        <v>8</v>
      </c>
      <c r="C9" t="str">
        <f>VLOOKUP(E9,[1]猛禽分类列表!A:F,3,FALSE)</f>
        <v>鹰科</v>
      </c>
      <c r="D9">
        <f>VLOOKUP(E9,[1]猛禽分类列表!A:F,2,FALSE)</f>
        <v>0</v>
      </c>
      <c r="E9" t="s">
        <v>63</v>
      </c>
      <c r="F9">
        <v>3</v>
      </c>
      <c r="G9" s="5">
        <v>0.64861111111111114</v>
      </c>
      <c r="H9" t="s">
        <v>68</v>
      </c>
      <c r="I9" t="s">
        <v>69</v>
      </c>
      <c r="J9" t="s">
        <v>70</v>
      </c>
      <c r="K9" t="s">
        <v>70</v>
      </c>
      <c r="L9">
        <v>20</v>
      </c>
      <c r="M9" t="s">
        <v>72</v>
      </c>
      <c r="O9" t="s">
        <v>73</v>
      </c>
    </row>
    <row r="10" spans="1:20" x14ac:dyDescent="0.2">
      <c r="A10" t="s">
        <v>19</v>
      </c>
      <c r="B10">
        <f>COUNTA($E$1:$E10)-1</f>
        <v>9</v>
      </c>
      <c r="C10" t="str">
        <f>VLOOKUP(E10,[1]猛禽分类列表!A:F,3,FALSE)</f>
        <v>鹰科</v>
      </c>
      <c r="D10">
        <f>VLOOKUP(E10,[1]猛禽分类列表!A:F,2,FALSE)</f>
        <v>0</v>
      </c>
      <c r="E10" t="s">
        <v>63</v>
      </c>
      <c r="F10">
        <v>2</v>
      </c>
      <c r="G10" s="5">
        <v>0.64930555555555558</v>
      </c>
      <c r="H10" t="s">
        <v>68</v>
      </c>
      <c r="I10" t="s">
        <v>69</v>
      </c>
      <c r="J10" t="s">
        <v>70</v>
      </c>
      <c r="K10" t="s">
        <v>70</v>
      </c>
      <c r="L10">
        <v>20</v>
      </c>
      <c r="M10" t="s">
        <v>72</v>
      </c>
      <c r="O10" t="s">
        <v>73</v>
      </c>
    </row>
    <row r="11" spans="1:20" x14ac:dyDescent="0.2">
      <c r="A11" t="s">
        <v>19</v>
      </c>
      <c r="B11">
        <f>COUNTA($E$1:$E11)-1</f>
        <v>10</v>
      </c>
      <c r="C11" t="str">
        <f>VLOOKUP(E11,[1]猛禽分类列表!A:F,3,FALSE)</f>
        <v>鹰科</v>
      </c>
      <c r="D11">
        <f>VLOOKUP(E11,[1]猛禽分类列表!A:F,2,FALSE)</f>
        <v>0</v>
      </c>
      <c r="E11" t="s">
        <v>63</v>
      </c>
      <c r="F11">
        <v>3</v>
      </c>
      <c r="G11" s="5">
        <v>0.65555555555555556</v>
      </c>
      <c r="H11" t="s">
        <v>68</v>
      </c>
      <c r="I11" t="s">
        <v>69</v>
      </c>
      <c r="J11" t="s">
        <v>70</v>
      </c>
      <c r="K11" t="s">
        <v>70</v>
      </c>
      <c r="L11">
        <v>20</v>
      </c>
      <c r="M11" t="s">
        <v>72</v>
      </c>
      <c r="O11" t="s">
        <v>73</v>
      </c>
    </row>
    <row r="12" spans="1:20" x14ac:dyDescent="0.2">
      <c r="A12" t="s">
        <v>19</v>
      </c>
      <c r="B12">
        <f>COUNTA($E$1:$E12)-1</f>
        <v>11</v>
      </c>
      <c r="C12" t="str">
        <f>VLOOKUP(E12,[1]猛禽分类列表!A:F,3,FALSE)</f>
        <v>鹰科</v>
      </c>
      <c r="D12">
        <f>VLOOKUP(E12,[1]猛禽分类列表!A:F,2,FALSE)</f>
        <v>0</v>
      </c>
      <c r="E12" t="s">
        <v>63</v>
      </c>
      <c r="F12">
        <v>3</v>
      </c>
      <c r="G12" s="5">
        <v>0.66111111111111109</v>
      </c>
      <c r="H12" t="s">
        <v>68</v>
      </c>
      <c r="I12" t="s">
        <v>69</v>
      </c>
      <c r="J12" t="s">
        <v>70</v>
      </c>
      <c r="K12" t="s">
        <v>70</v>
      </c>
      <c r="L12">
        <v>18</v>
      </c>
      <c r="M12" t="s">
        <v>72</v>
      </c>
      <c r="O12" t="s">
        <v>73</v>
      </c>
      <c r="T12" t="s">
        <v>75</v>
      </c>
    </row>
    <row r="13" spans="1:20" x14ac:dyDescent="0.2">
      <c r="A13" t="s">
        <v>19</v>
      </c>
      <c r="B13">
        <f>COUNTA($E$1:$E13)-1</f>
        <v>12</v>
      </c>
      <c r="C13" t="str">
        <f>VLOOKUP(E13,[1]猛禽分类列表!A:F,3,FALSE)</f>
        <v>鹰科</v>
      </c>
      <c r="D13">
        <f>VLOOKUP(E13,[1]猛禽分类列表!A:F,2,FALSE)</f>
        <v>0</v>
      </c>
      <c r="E13" t="s">
        <v>63</v>
      </c>
      <c r="F13">
        <v>3</v>
      </c>
      <c r="G13" s="5">
        <v>0.66319444444444442</v>
      </c>
      <c r="H13" t="s">
        <v>68</v>
      </c>
      <c r="I13" t="s">
        <v>69</v>
      </c>
      <c r="J13" t="s">
        <v>70</v>
      </c>
      <c r="K13" t="s">
        <v>70</v>
      </c>
      <c r="L13">
        <v>18</v>
      </c>
      <c r="M13" t="s">
        <v>72</v>
      </c>
      <c r="O13" t="s">
        <v>73</v>
      </c>
    </row>
    <row r="14" spans="1:20" x14ac:dyDescent="0.2">
      <c r="A14" t="s">
        <v>19</v>
      </c>
      <c r="B14">
        <f>COUNTA($E$1:$E14)-1</f>
        <v>13</v>
      </c>
      <c r="C14" t="str">
        <f>VLOOKUP(E14,[1]猛禽分类列表!A:F,3,FALSE)</f>
        <v>鹰科</v>
      </c>
      <c r="D14">
        <f>VLOOKUP(E14,[1]猛禽分类列表!A:F,2,FALSE)</f>
        <v>0</v>
      </c>
      <c r="E14" t="s">
        <v>63</v>
      </c>
      <c r="F14">
        <v>10</v>
      </c>
      <c r="G14" s="5">
        <v>0.6694444444444444</v>
      </c>
      <c r="H14" t="s">
        <v>68</v>
      </c>
      <c r="I14" t="s">
        <v>69</v>
      </c>
      <c r="J14" t="s">
        <v>70</v>
      </c>
      <c r="K14" t="s">
        <v>70</v>
      </c>
      <c r="L14">
        <v>18</v>
      </c>
      <c r="M14" t="s">
        <v>72</v>
      </c>
      <c r="O14" t="s">
        <v>73</v>
      </c>
    </row>
    <row r="15" spans="1:20" x14ac:dyDescent="0.2">
      <c r="A15" t="s">
        <v>19</v>
      </c>
      <c r="B15">
        <f>COUNTA($E$1:$E15)-1</f>
        <v>14</v>
      </c>
      <c r="C15" t="str">
        <f>VLOOKUP(E15,[1]猛禽分类列表!A:F,3,FALSE)</f>
        <v>鹰科</v>
      </c>
      <c r="D15">
        <f>VLOOKUP(E15,[1]猛禽分类列表!A:F,2,FALSE)</f>
        <v>0</v>
      </c>
      <c r="E15" t="s">
        <v>76</v>
      </c>
      <c r="F15">
        <v>1</v>
      </c>
      <c r="G15" s="5">
        <v>0.6694444444444444</v>
      </c>
      <c r="H15" t="s">
        <v>68</v>
      </c>
      <c r="I15" t="s">
        <v>69</v>
      </c>
      <c r="J15" t="s">
        <v>70</v>
      </c>
      <c r="K15" t="s">
        <v>70</v>
      </c>
      <c r="L15">
        <v>18</v>
      </c>
      <c r="M15" t="s">
        <v>72</v>
      </c>
      <c r="O15" t="s">
        <v>73</v>
      </c>
    </row>
    <row r="16" spans="1:20" x14ac:dyDescent="0.2">
      <c r="A16" t="s">
        <v>19</v>
      </c>
      <c r="B16">
        <f>COUNTA($E$1:$E16)-1</f>
        <v>15</v>
      </c>
      <c r="C16" t="str">
        <f>VLOOKUP(E16,[1]猛禽分类列表!A:F,3,FALSE)</f>
        <v>鹰科</v>
      </c>
      <c r="D16">
        <f>VLOOKUP(E16,[1]猛禽分类列表!A:F,2,FALSE)</f>
        <v>0</v>
      </c>
      <c r="E16" t="s">
        <v>63</v>
      </c>
      <c r="F16">
        <v>2</v>
      </c>
      <c r="G16" s="5">
        <v>0.67013888888888884</v>
      </c>
      <c r="H16" t="s">
        <v>68</v>
      </c>
      <c r="I16" t="s">
        <v>69</v>
      </c>
      <c r="J16" t="s">
        <v>70</v>
      </c>
      <c r="K16" t="s">
        <v>70</v>
      </c>
      <c r="L16">
        <v>18</v>
      </c>
      <c r="M16" t="s">
        <v>72</v>
      </c>
      <c r="O16" t="s">
        <v>73</v>
      </c>
    </row>
    <row r="17" spans="1:20" x14ac:dyDescent="0.2">
      <c r="A17" t="s">
        <v>19</v>
      </c>
      <c r="B17">
        <f>COUNTA($E$1:$E17)-1</f>
        <v>16</v>
      </c>
      <c r="C17" t="str">
        <f>VLOOKUP(E17,[1]猛禽分类列表!A:F,3,FALSE)</f>
        <v>未识别</v>
      </c>
      <c r="D17" t="str">
        <f>VLOOKUP(E17,[1]猛禽分类列表!A:F,2,FALSE)</f>
        <v>未识别</v>
      </c>
      <c r="E17" t="s">
        <v>77</v>
      </c>
      <c r="F17">
        <v>2</v>
      </c>
      <c r="G17" s="5">
        <v>0.67152777777777783</v>
      </c>
      <c r="H17" t="s">
        <v>74</v>
      </c>
      <c r="I17" t="s">
        <v>69</v>
      </c>
      <c r="J17" t="s">
        <v>71</v>
      </c>
      <c r="K17" t="s">
        <v>71</v>
      </c>
      <c r="L17">
        <v>18</v>
      </c>
      <c r="M17" t="s">
        <v>72</v>
      </c>
      <c r="O17" t="s">
        <v>73</v>
      </c>
    </row>
    <row r="18" spans="1:20" x14ac:dyDescent="0.2">
      <c r="A18" t="s">
        <v>19</v>
      </c>
      <c r="B18">
        <f>COUNTA($E$1:$E18)-1</f>
        <v>17</v>
      </c>
      <c r="C18" t="str">
        <f>VLOOKUP(E18,[1]猛禽分类列表!A:F,3,FALSE)</f>
        <v>鹰科</v>
      </c>
      <c r="D18">
        <f>VLOOKUP(E18,[1]猛禽分类列表!A:F,2,FALSE)</f>
        <v>0</v>
      </c>
      <c r="E18" t="s">
        <v>78</v>
      </c>
      <c r="F18">
        <v>25</v>
      </c>
      <c r="G18" s="5">
        <v>0.6777777777777777</v>
      </c>
      <c r="H18" t="s">
        <v>68</v>
      </c>
      <c r="I18" t="s">
        <v>69</v>
      </c>
      <c r="J18" t="s">
        <v>70</v>
      </c>
      <c r="K18" t="s">
        <v>71</v>
      </c>
      <c r="L18">
        <v>18</v>
      </c>
      <c r="M18" t="s">
        <v>72</v>
      </c>
      <c r="O18" t="s">
        <v>73</v>
      </c>
    </row>
    <row r="19" spans="1:20" x14ac:dyDescent="0.2">
      <c r="A19" t="s">
        <v>19</v>
      </c>
      <c r="B19">
        <f>COUNTA($E$1:$E19)-1</f>
        <v>18</v>
      </c>
      <c r="C19" t="str">
        <f>VLOOKUP(E19,[1]猛禽分类列表!A:F,3,FALSE)</f>
        <v>鹰科</v>
      </c>
      <c r="D19">
        <f>VLOOKUP(E19,[1]猛禽分类列表!A:F,2,FALSE)</f>
        <v>0</v>
      </c>
      <c r="E19" t="s">
        <v>63</v>
      </c>
      <c r="F19">
        <v>80</v>
      </c>
      <c r="G19" s="5">
        <v>0.68055555555555547</v>
      </c>
      <c r="H19" t="s">
        <v>68</v>
      </c>
      <c r="I19" t="s">
        <v>69</v>
      </c>
      <c r="J19" t="s">
        <v>70</v>
      </c>
      <c r="K19" t="s">
        <v>71</v>
      </c>
      <c r="L19">
        <v>18</v>
      </c>
      <c r="M19" t="s">
        <v>72</v>
      </c>
      <c r="O19" t="s">
        <v>73</v>
      </c>
      <c r="T19" t="s">
        <v>79</v>
      </c>
    </row>
    <row r="20" spans="1:20" x14ac:dyDescent="0.2">
      <c r="A20" t="s">
        <v>19</v>
      </c>
      <c r="B20">
        <f>COUNTA($E$1:$E20)-1</f>
        <v>19</v>
      </c>
      <c r="C20" t="str">
        <f>VLOOKUP(E20,[1]猛禽分类列表!A:F,3,FALSE)</f>
        <v>鹰科</v>
      </c>
      <c r="D20">
        <f>VLOOKUP(E20,[1]猛禽分类列表!A:F,2,FALSE)</f>
        <v>0</v>
      </c>
      <c r="E20" t="s">
        <v>63</v>
      </c>
      <c r="F20">
        <v>20</v>
      </c>
      <c r="G20" s="5">
        <v>0.68055555555555547</v>
      </c>
      <c r="H20" t="s">
        <v>80</v>
      </c>
      <c r="I20" t="s">
        <v>69</v>
      </c>
      <c r="J20" t="s">
        <v>70</v>
      </c>
      <c r="K20" t="s">
        <v>71</v>
      </c>
      <c r="L20">
        <v>18</v>
      </c>
      <c r="M20" t="s">
        <v>72</v>
      </c>
      <c r="O20" t="s">
        <v>73</v>
      </c>
    </row>
    <row r="21" spans="1:20" x14ac:dyDescent="0.2">
      <c r="A21" t="s">
        <v>19</v>
      </c>
      <c r="B21">
        <f>COUNTA($E$1:$E21)-1</f>
        <v>20</v>
      </c>
      <c r="C21" t="str">
        <f>VLOOKUP(E21,[1]猛禽分类列表!A:F,3,FALSE)</f>
        <v>鹰科</v>
      </c>
      <c r="D21">
        <f>VLOOKUP(E21,[1]猛禽分类列表!A:F,2,FALSE)</f>
        <v>0</v>
      </c>
      <c r="E21" t="s">
        <v>63</v>
      </c>
      <c r="F21">
        <v>120</v>
      </c>
      <c r="G21" s="5">
        <v>0.69791666666666663</v>
      </c>
      <c r="H21" t="s">
        <v>68</v>
      </c>
      <c r="I21" t="s">
        <v>69</v>
      </c>
      <c r="J21" t="s">
        <v>70</v>
      </c>
      <c r="K21" t="s">
        <v>71</v>
      </c>
      <c r="L21">
        <v>18</v>
      </c>
      <c r="M21" t="s">
        <v>72</v>
      </c>
      <c r="O21" t="s">
        <v>73</v>
      </c>
    </row>
    <row r="22" spans="1:20" x14ac:dyDescent="0.2">
      <c r="A22" t="s">
        <v>19</v>
      </c>
      <c r="B22">
        <f>COUNTA($E$1:$E22)-1</f>
        <v>21</v>
      </c>
      <c r="C22" t="str">
        <f>VLOOKUP(E22,[1]猛禽分类列表!A:F,3,FALSE)</f>
        <v>鹰科</v>
      </c>
      <c r="D22">
        <f>VLOOKUP(E22,[1]猛禽分类列表!A:F,2,FALSE)</f>
        <v>0</v>
      </c>
      <c r="E22" t="s">
        <v>63</v>
      </c>
      <c r="F22">
        <v>50</v>
      </c>
      <c r="G22" s="5">
        <v>0.69791666666666663</v>
      </c>
      <c r="H22" t="s">
        <v>80</v>
      </c>
      <c r="I22" t="s">
        <v>69</v>
      </c>
      <c r="J22" t="s">
        <v>70</v>
      </c>
      <c r="K22" t="s">
        <v>71</v>
      </c>
      <c r="L22">
        <v>18</v>
      </c>
      <c r="M22" t="s">
        <v>72</v>
      </c>
      <c r="O22" t="s">
        <v>73</v>
      </c>
    </row>
    <row r="23" spans="1:20" x14ac:dyDescent="0.2">
      <c r="A23" t="s">
        <v>19</v>
      </c>
      <c r="B23">
        <f>COUNTA($E$1:$E23)-1</f>
        <v>22</v>
      </c>
      <c r="C23" t="str">
        <f>VLOOKUP(E23,[1]猛禽分类列表!A:F,3,FALSE)</f>
        <v>鹰科</v>
      </c>
      <c r="D23">
        <f>VLOOKUP(E23,[1]猛禽分类列表!A:F,2,FALSE)</f>
        <v>0</v>
      </c>
      <c r="E23" t="s">
        <v>63</v>
      </c>
      <c r="F23">
        <v>15</v>
      </c>
      <c r="G23" s="5">
        <v>0.70138888888888884</v>
      </c>
      <c r="H23" t="s">
        <v>80</v>
      </c>
      <c r="I23" t="s">
        <v>69</v>
      </c>
      <c r="J23" t="s">
        <v>70</v>
      </c>
      <c r="K23" t="s">
        <v>71</v>
      </c>
      <c r="L23">
        <v>18</v>
      </c>
      <c r="M23" t="s">
        <v>72</v>
      </c>
      <c r="O23" t="s">
        <v>73</v>
      </c>
      <c r="P23" t="s">
        <v>81</v>
      </c>
      <c r="Q23" t="s">
        <v>82</v>
      </c>
      <c r="T23" t="s">
        <v>83</v>
      </c>
    </row>
    <row r="24" spans="1:20" x14ac:dyDescent="0.2">
      <c r="A24" t="s">
        <v>19</v>
      </c>
      <c r="B24">
        <f>COUNTA($E$1:$E24)-1</f>
        <v>23</v>
      </c>
      <c r="C24" t="str">
        <f>VLOOKUP(E24,[1]猛禽分类列表!A:F,3,FALSE)</f>
        <v>隼科</v>
      </c>
      <c r="D24">
        <f>VLOOKUP(E24,[1]猛禽分类列表!A:F,2,FALSE)</f>
        <v>0</v>
      </c>
      <c r="E24" t="s">
        <v>84</v>
      </c>
      <c r="F24">
        <v>1</v>
      </c>
      <c r="G24" s="5">
        <v>0.70138888888888884</v>
      </c>
      <c r="H24" t="s">
        <v>80</v>
      </c>
      <c r="I24" t="s">
        <v>69</v>
      </c>
      <c r="J24" t="s">
        <v>70</v>
      </c>
      <c r="K24" t="s">
        <v>70</v>
      </c>
      <c r="L24">
        <v>18</v>
      </c>
      <c r="M24" t="s">
        <v>72</v>
      </c>
      <c r="O24" t="s">
        <v>73</v>
      </c>
    </row>
    <row r="25" spans="1:20" x14ac:dyDescent="0.2">
      <c r="A25" t="s">
        <v>19</v>
      </c>
      <c r="B25">
        <f>COUNTA($E$1:$E25)-1</f>
        <v>24</v>
      </c>
      <c r="C25" t="str">
        <f>VLOOKUP(E25,[1]猛禽分类列表!A:F,3,FALSE)</f>
        <v>鹰科</v>
      </c>
      <c r="D25">
        <f>VLOOKUP(E25,[1]猛禽分类列表!A:F,2,FALSE)</f>
        <v>0</v>
      </c>
      <c r="E25" t="s">
        <v>63</v>
      </c>
      <c r="F25">
        <v>13</v>
      </c>
      <c r="G25" s="5">
        <v>0.70486111111111116</v>
      </c>
      <c r="H25" t="s">
        <v>68</v>
      </c>
      <c r="I25" t="s">
        <v>69</v>
      </c>
      <c r="J25" t="s">
        <v>70</v>
      </c>
      <c r="K25" t="s">
        <v>71</v>
      </c>
      <c r="L25">
        <v>18</v>
      </c>
      <c r="M25" t="s">
        <v>72</v>
      </c>
      <c r="O25" t="s">
        <v>73</v>
      </c>
    </row>
    <row r="26" spans="1:20" x14ac:dyDescent="0.2">
      <c r="A26" t="s">
        <v>19</v>
      </c>
      <c r="B26">
        <f>COUNTA($E$1:$E26)-1</f>
        <v>25</v>
      </c>
      <c r="C26" t="str">
        <f>VLOOKUP(E26,[1]猛禽分类列表!A:F,3,FALSE)</f>
        <v>鹰科</v>
      </c>
      <c r="D26">
        <f>VLOOKUP(E26,[1]猛禽分类列表!A:F,2,FALSE)</f>
        <v>0</v>
      </c>
      <c r="E26" t="s">
        <v>85</v>
      </c>
      <c r="F26">
        <v>1</v>
      </c>
      <c r="G26" s="5">
        <v>0.72986111111111107</v>
      </c>
      <c r="H26" t="s">
        <v>86</v>
      </c>
      <c r="I26" t="s">
        <v>69</v>
      </c>
      <c r="J26" t="s">
        <v>70</v>
      </c>
      <c r="K26" t="s">
        <v>70</v>
      </c>
      <c r="L26">
        <v>18</v>
      </c>
      <c r="M26" t="s">
        <v>72</v>
      </c>
      <c r="O26" t="s">
        <v>73</v>
      </c>
      <c r="P26" t="s">
        <v>81</v>
      </c>
      <c r="Q26" t="s">
        <v>82</v>
      </c>
      <c r="T26" t="s">
        <v>87</v>
      </c>
    </row>
    <row r="27" spans="1:20" x14ac:dyDescent="0.2">
      <c r="A27" t="s">
        <v>23</v>
      </c>
      <c r="B27">
        <f>COUNTA($E$1:$E27)-1</f>
        <v>26</v>
      </c>
      <c r="C27" t="str">
        <f>VLOOKUP(E27,[1]猛禽分类列表!A:F,3,FALSE)</f>
        <v>鹰科</v>
      </c>
      <c r="D27">
        <f>VLOOKUP(E27,[1]猛禽分类列表!A:F,2,FALSE)</f>
        <v>0</v>
      </c>
      <c r="E27" t="s">
        <v>63</v>
      </c>
      <c r="F27">
        <v>27</v>
      </c>
      <c r="G27" s="5">
        <v>0.41875000000000001</v>
      </c>
      <c r="H27" t="s">
        <v>68</v>
      </c>
      <c r="I27" t="s">
        <v>69</v>
      </c>
      <c r="J27" t="s">
        <v>70</v>
      </c>
      <c r="K27" t="s">
        <v>71</v>
      </c>
      <c r="L27">
        <v>14</v>
      </c>
      <c r="M27" t="s">
        <v>72</v>
      </c>
      <c r="T27" t="s">
        <v>88</v>
      </c>
    </row>
    <row r="28" spans="1:20" x14ac:dyDescent="0.2">
      <c r="A28" t="s">
        <v>23</v>
      </c>
      <c r="B28">
        <f>COUNTA($E$1:$E28)-1</f>
        <v>27</v>
      </c>
      <c r="C28" t="str">
        <f>VLOOKUP(E28,[1]猛禽分类列表!A:F,3,FALSE)</f>
        <v>鹰科</v>
      </c>
      <c r="D28">
        <f>VLOOKUP(E28,[1]猛禽分类列表!A:F,2,FALSE)</f>
        <v>0</v>
      </c>
      <c r="E28" t="s">
        <v>63</v>
      </c>
      <c r="F28">
        <v>8</v>
      </c>
      <c r="G28" s="5">
        <v>0.4291666666666667</v>
      </c>
      <c r="H28" t="s">
        <v>68</v>
      </c>
      <c r="I28" t="s">
        <v>69</v>
      </c>
      <c r="J28" t="s">
        <v>70</v>
      </c>
      <c r="K28" t="s">
        <v>71</v>
      </c>
      <c r="L28">
        <v>14</v>
      </c>
      <c r="M28" t="s">
        <v>72</v>
      </c>
    </row>
    <row r="29" spans="1:20" x14ac:dyDescent="0.2">
      <c r="A29" t="s">
        <v>23</v>
      </c>
      <c r="B29">
        <f>COUNTA($E$1:$E29)-1</f>
        <v>28</v>
      </c>
      <c r="C29" t="str">
        <f>VLOOKUP(E29,[1]猛禽分类列表!A:F,3,FALSE)</f>
        <v>鹰科</v>
      </c>
      <c r="D29">
        <f>VLOOKUP(E29,[1]猛禽分类列表!A:F,2,FALSE)</f>
        <v>0</v>
      </c>
      <c r="E29" t="s">
        <v>63</v>
      </c>
      <c r="F29">
        <v>15</v>
      </c>
      <c r="G29" s="5">
        <v>0.43472222222222223</v>
      </c>
      <c r="H29" t="s">
        <v>68</v>
      </c>
      <c r="I29" t="s">
        <v>69</v>
      </c>
      <c r="J29" t="s">
        <v>70</v>
      </c>
      <c r="K29" t="s">
        <v>71</v>
      </c>
      <c r="L29">
        <v>14</v>
      </c>
      <c r="M29" t="s">
        <v>72</v>
      </c>
    </row>
    <row r="30" spans="1:20" x14ac:dyDescent="0.2">
      <c r="A30" t="s">
        <v>23</v>
      </c>
      <c r="B30">
        <f>COUNTA($E$1:$E30)-1</f>
        <v>29</v>
      </c>
      <c r="C30" t="str">
        <f>VLOOKUP(E30,[1]猛禽分类列表!A:F,3,FALSE)</f>
        <v>鹰科</v>
      </c>
      <c r="D30">
        <f>VLOOKUP(E30,[1]猛禽分类列表!A:F,2,FALSE)</f>
        <v>0</v>
      </c>
      <c r="E30" t="s">
        <v>63</v>
      </c>
      <c r="F30">
        <v>12</v>
      </c>
      <c r="G30" s="5">
        <v>0.4368055555555555</v>
      </c>
      <c r="H30" t="s">
        <v>68</v>
      </c>
      <c r="I30" t="s">
        <v>69</v>
      </c>
      <c r="J30" t="s">
        <v>70</v>
      </c>
      <c r="K30" t="s">
        <v>71</v>
      </c>
      <c r="L30">
        <v>14</v>
      </c>
      <c r="M30" t="s">
        <v>72</v>
      </c>
    </row>
    <row r="31" spans="1:20" x14ac:dyDescent="0.2">
      <c r="A31" t="s">
        <v>23</v>
      </c>
      <c r="B31">
        <f>COUNTA($E$1:$E31)-1</f>
        <v>30</v>
      </c>
      <c r="C31" t="str">
        <f>VLOOKUP(E31,[1]猛禽分类列表!A:F,3,FALSE)</f>
        <v>鹰科</v>
      </c>
      <c r="D31">
        <f>VLOOKUP(E31,[1]猛禽分类列表!A:F,2,FALSE)</f>
        <v>0</v>
      </c>
      <c r="E31" t="s">
        <v>63</v>
      </c>
      <c r="F31">
        <v>6</v>
      </c>
      <c r="G31" s="5">
        <v>0.44861111111111113</v>
      </c>
      <c r="H31" t="s">
        <v>68</v>
      </c>
      <c r="I31" t="s">
        <v>69</v>
      </c>
      <c r="J31" t="s">
        <v>70</v>
      </c>
      <c r="K31" t="s">
        <v>71</v>
      </c>
      <c r="L31">
        <v>14</v>
      </c>
      <c r="M31" t="s">
        <v>72</v>
      </c>
      <c r="T31" t="s">
        <v>89</v>
      </c>
    </row>
    <row r="32" spans="1:20" x14ac:dyDescent="0.2">
      <c r="A32" t="s">
        <v>23</v>
      </c>
      <c r="B32">
        <f>COUNTA($E$1:$E32)-1</f>
        <v>31</v>
      </c>
      <c r="C32" t="str">
        <f>VLOOKUP(E32,[1]猛禽分类列表!A:F,3,FALSE)</f>
        <v>鹰科</v>
      </c>
      <c r="D32">
        <f>VLOOKUP(E32,[1]猛禽分类列表!A:F,2,FALSE)</f>
        <v>0</v>
      </c>
      <c r="E32" t="s">
        <v>63</v>
      </c>
      <c r="F32">
        <v>8</v>
      </c>
      <c r="G32" s="5">
        <v>0.45069444444444445</v>
      </c>
      <c r="H32" t="s">
        <v>68</v>
      </c>
      <c r="I32" t="s">
        <v>69</v>
      </c>
      <c r="J32" t="s">
        <v>70</v>
      </c>
      <c r="K32" t="s">
        <v>71</v>
      </c>
      <c r="L32">
        <v>16</v>
      </c>
      <c r="M32" t="s">
        <v>72</v>
      </c>
    </row>
    <row r="33" spans="1:20" x14ac:dyDescent="0.2">
      <c r="A33" t="s">
        <v>23</v>
      </c>
      <c r="B33">
        <f>COUNTA($E$1:$E33)-1</f>
        <v>32</v>
      </c>
      <c r="C33" t="str">
        <f>VLOOKUP(E33,[1]猛禽分类列表!A:F,3,FALSE)</f>
        <v>鹰科</v>
      </c>
      <c r="D33">
        <f>VLOOKUP(E33,[1]猛禽分类列表!A:F,2,FALSE)</f>
        <v>0</v>
      </c>
      <c r="E33" t="s">
        <v>90</v>
      </c>
      <c r="F33">
        <v>1</v>
      </c>
      <c r="G33" s="5">
        <v>0.45069444444444445</v>
      </c>
      <c r="H33" t="s">
        <v>68</v>
      </c>
      <c r="I33" t="s">
        <v>69</v>
      </c>
      <c r="J33" t="s">
        <v>70</v>
      </c>
      <c r="K33" t="s">
        <v>70</v>
      </c>
      <c r="L33">
        <v>16</v>
      </c>
      <c r="M33" t="s">
        <v>72</v>
      </c>
    </row>
    <row r="34" spans="1:20" x14ac:dyDescent="0.2">
      <c r="A34" t="s">
        <v>23</v>
      </c>
      <c r="B34">
        <f>COUNTA($E$1:$E34)-1</f>
        <v>33</v>
      </c>
      <c r="C34" t="str">
        <f>VLOOKUP(E34,[1]猛禽分类列表!A:F,3,FALSE)</f>
        <v>鹰科</v>
      </c>
      <c r="D34">
        <f>VLOOKUP(E34,[1]猛禽分类列表!A:F,2,FALSE)</f>
        <v>0</v>
      </c>
      <c r="E34" t="s">
        <v>63</v>
      </c>
      <c r="F34">
        <v>9</v>
      </c>
      <c r="G34" s="5">
        <v>0.45277777777777778</v>
      </c>
      <c r="H34" t="s">
        <v>68</v>
      </c>
      <c r="I34" t="s">
        <v>69</v>
      </c>
      <c r="J34" t="s">
        <v>70</v>
      </c>
      <c r="K34" t="s">
        <v>71</v>
      </c>
      <c r="L34">
        <v>16</v>
      </c>
      <c r="M34" t="s">
        <v>72</v>
      </c>
      <c r="T34" t="s">
        <v>91</v>
      </c>
    </row>
    <row r="35" spans="1:20" x14ac:dyDescent="0.2">
      <c r="A35" t="s">
        <v>23</v>
      </c>
      <c r="B35">
        <f>COUNTA($E$1:$E35)-1</f>
        <v>34</v>
      </c>
      <c r="C35" t="str">
        <f>VLOOKUP(E35,[1]猛禽分类列表!A:F,3,FALSE)</f>
        <v>鹰科</v>
      </c>
      <c r="D35">
        <f>VLOOKUP(E35,[1]猛禽分类列表!A:F,2,FALSE)</f>
        <v>0</v>
      </c>
      <c r="E35" t="s">
        <v>63</v>
      </c>
      <c r="F35">
        <v>7</v>
      </c>
      <c r="G35" s="5">
        <v>0.45416666666666666</v>
      </c>
      <c r="H35" t="s">
        <v>68</v>
      </c>
      <c r="I35" t="s">
        <v>69</v>
      </c>
      <c r="J35" t="s">
        <v>70</v>
      </c>
      <c r="K35" t="s">
        <v>71</v>
      </c>
      <c r="L35">
        <v>16</v>
      </c>
      <c r="M35" t="s">
        <v>72</v>
      </c>
    </row>
    <row r="36" spans="1:20" x14ac:dyDescent="0.2">
      <c r="A36" t="s">
        <v>23</v>
      </c>
      <c r="B36">
        <f>COUNTA($E$1:$E36)-1</f>
        <v>35</v>
      </c>
      <c r="C36" t="str">
        <f>VLOOKUP(E36,[1]猛禽分类列表!A:F,3,FALSE)</f>
        <v>鹰科</v>
      </c>
      <c r="D36">
        <f>VLOOKUP(E36,[1]猛禽分类列表!A:F,2,FALSE)</f>
        <v>0</v>
      </c>
      <c r="E36" t="s">
        <v>92</v>
      </c>
      <c r="F36">
        <v>1</v>
      </c>
      <c r="G36" s="5">
        <v>0.45763888888888887</v>
      </c>
      <c r="H36" t="s">
        <v>86</v>
      </c>
      <c r="I36" t="s">
        <v>80</v>
      </c>
      <c r="J36" t="s">
        <v>70</v>
      </c>
      <c r="K36" t="s">
        <v>70</v>
      </c>
      <c r="L36">
        <v>16</v>
      </c>
      <c r="M36" t="s">
        <v>72</v>
      </c>
      <c r="Q36" t="s">
        <v>93</v>
      </c>
    </row>
    <row r="37" spans="1:20" x14ac:dyDescent="0.2">
      <c r="A37" t="s">
        <v>23</v>
      </c>
      <c r="B37">
        <f>COUNTA($E$1:$E37)-1</f>
        <v>36</v>
      </c>
      <c r="C37" t="str">
        <f>VLOOKUP(E37,[1]猛禽分类列表!A:F,3,FALSE)</f>
        <v>鹰科</v>
      </c>
      <c r="D37">
        <f>VLOOKUP(E37,[1]猛禽分类列表!A:F,2,FALSE)</f>
        <v>0</v>
      </c>
      <c r="E37" t="s">
        <v>94</v>
      </c>
      <c r="F37">
        <v>1</v>
      </c>
      <c r="G37" s="5">
        <v>0.46597222222222223</v>
      </c>
      <c r="H37" t="s">
        <v>68</v>
      </c>
      <c r="I37" t="s">
        <v>69</v>
      </c>
      <c r="J37" t="s">
        <v>70</v>
      </c>
      <c r="K37" t="s">
        <v>70</v>
      </c>
      <c r="L37">
        <v>16</v>
      </c>
      <c r="M37" t="s">
        <v>72</v>
      </c>
    </row>
    <row r="38" spans="1:20" x14ac:dyDescent="0.2">
      <c r="A38" t="s">
        <v>23</v>
      </c>
      <c r="B38">
        <f>COUNTA($E$1:$E38)-1</f>
        <v>37</v>
      </c>
      <c r="C38" t="str">
        <f>VLOOKUP(E38,[1]猛禽分类列表!A:F,3,FALSE)</f>
        <v>鹰科</v>
      </c>
      <c r="D38">
        <f>VLOOKUP(E38,[1]猛禽分类列表!A:F,2,FALSE)</f>
        <v>0</v>
      </c>
      <c r="E38" t="s">
        <v>85</v>
      </c>
      <c r="F38">
        <v>1</v>
      </c>
      <c r="G38" s="5">
        <v>0.53125</v>
      </c>
      <c r="H38" t="s">
        <v>68</v>
      </c>
      <c r="I38" t="s">
        <v>69</v>
      </c>
      <c r="J38" t="s">
        <v>70</v>
      </c>
      <c r="K38" t="s">
        <v>70</v>
      </c>
      <c r="L38">
        <v>16</v>
      </c>
      <c r="M38" t="s">
        <v>72</v>
      </c>
      <c r="P38" t="s">
        <v>81</v>
      </c>
      <c r="Q38" t="s">
        <v>82</v>
      </c>
    </row>
    <row r="39" spans="1:20" x14ac:dyDescent="0.2">
      <c r="A39" t="s">
        <v>23</v>
      </c>
      <c r="B39">
        <f>COUNTA($E$1:$E39)-1</f>
        <v>38</v>
      </c>
      <c r="C39" t="str">
        <f>VLOOKUP(E39,[1]猛禽分类列表!A:F,3,FALSE)</f>
        <v>鹰科</v>
      </c>
      <c r="D39">
        <f>VLOOKUP(E39,[1]猛禽分类列表!A:F,2,FALSE)</f>
        <v>0</v>
      </c>
      <c r="E39" t="s">
        <v>63</v>
      </c>
      <c r="F39">
        <v>1</v>
      </c>
      <c r="G39" s="5">
        <v>0.62013888888888891</v>
      </c>
      <c r="H39" t="s">
        <v>80</v>
      </c>
      <c r="I39" t="s">
        <v>74</v>
      </c>
      <c r="J39" t="s">
        <v>70</v>
      </c>
      <c r="K39" t="s">
        <v>71</v>
      </c>
      <c r="L39">
        <v>14</v>
      </c>
      <c r="M39" t="s">
        <v>95</v>
      </c>
      <c r="T39" t="s">
        <v>96</v>
      </c>
    </row>
    <row r="40" spans="1:20" x14ac:dyDescent="0.2">
      <c r="A40" t="s">
        <v>23</v>
      </c>
      <c r="B40">
        <f>COUNTA($E$1:$E40)-1</f>
        <v>39</v>
      </c>
      <c r="C40" t="str">
        <f>VLOOKUP(E40,[1]猛禽分类列表!A:F,3,FALSE)</f>
        <v>鹰科</v>
      </c>
      <c r="D40">
        <f>VLOOKUP(E40,[1]猛禽分类列表!A:F,2,FALSE)</f>
        <v>0</v>
      </c>
      <c r="E40" t="s">
        <v>78</v>
      </c>
      <c r="F40">
        <v>1</v>
      </c>
      <c r="G40" s="5">
        <v>0.625</v>
      </c>
      <c r="H40" t="s">
        <v>80</v>
      </c>
      <c r="I40" t="s">
        <v>74</v>
      </c>
      <c r="J40" t="s">
        <v>70</v>
      </c>
      <c r="K40" t="s">
        <v>71</v>
      </c>
      <c r="L40">
        <v>14</v>
      </c>
      <c r="M40" t="s">
        <v>95</v>
      </c>
    </row>
    <row r="41" spans="1:20" x14ac:dyDescent="0.2">
      <c r="A41" t="s">
        <v>23</v>
      </c>
      <c r="B41">
        <f>COUNTA($E$1:$E41)-1</f>
        <v>40</v>
      </c>
      <c r="C41" t="str">
        <f>VLOOKUP(E41,[1]猛禽分类列表!A:F,3,FALSE)</f>
        <v>未识别</v>
      </c>
      <c r="D41" t="str">
        <f>VLOOKUP(E41,[1]猛禽分类列表!A:F,2,FALSE)</f>
        <v>未识别</v>
      </c>
      <c r="E41" t="s">
        <v>77</v>
      </c>
      <c r="F41">
        <v>1</v>
      </c>
      <c r="G41" s="5">
        <v>0.625</v>
      </c>
      <c r="H41" t="s">
        <v>80</v>
      </c>
      <c r="I41" t="s">
        <v>74</v>
      </c>
      <c r="J41" t="s">
        <v>70</v>
      </c>
      <c r="K41" t="s">
        <v>71</v>
      </c>
      <c r="L41">
        <v>14</v>
      </c>
      <c r="M41" t="s">
        <v>95</v>
      </c>
    </row>
    <row r="42" spans="1:20" x14ac:dyDescent="0.2">
      <c r="A42" t="s">
        <v>23</v>
      </c>
      <c r="B42">
        <f>COUNTA($E$1:$E42)-1</f>
        <v>41</v>
      </c>
      <c r="C42" t="str">
        <f>VLOOKUP(E42,[1]猛禽分类列表!A:F,3,FALSE)</f>
        <v>鹰科</v>
      </c>
      <c r="D42">
        <f>VLOOKUP(E42,[1]猛禽分类列表!A:F,2,FALSE)</f>
        <v>0</v>
      </c>
      <c r="E42" t="s">
        <v>94</v>
      </c>
      <c r="F42">
        <v>1</v>
      </c>
      <c r="G42" s="5">
        <v>0.63888888888888895</v>
      </c>
      <c r="H42" t="s">
        <v>68</v>
      </c>
      <c r="I42" t="s">
        <v>69</v>
      </c>
      <c r="J42" t="s">
        <v>70</v>
      </c>
      <c r="K42" t="s">
        <v>70</v>
      </c>
      <c r="L42">
        <v>14</v>
      </c>
      <c r="M42" t="s">
        <v>95</v>
      </c>
    </row>
    <row r="43" spans="1:20" x14ac:dyDescent="0.2">
      <c r="A43" t="s">
        <v>23</v>
      </c>
      <c r="B43">
        <f>COUNTA($E$1:$E43)-1</f>
        <v>42</v>
      </c>
      <c r="C43" t="str">
        <f>VLOOKUP(E43,[1]猛禽分类列表!A:F,3,FALSE)</f>
        <v>鹰科</v>
      </c>
      <c r="D43">
        <f>VLOOKUP(E43,[1]猛禽分类列表!A:F,2,FALSE)</f>
        <v>0</v>
      </c>
      <c r="E43" t="s">
        <v>78</v>
      </c>
      <c r="F43">
        <v>1</v>
      </c>
      <c r="G43" s="5">
        <v>0.63888888888888895</v>
      </c>
      <c r="H43" t="s">
        <v>68</v>
      </c>
      <c r="I43" t="s">
        <v>69</v>
      </c>
      <c r="J43" t="s">
        <v>70</v>
      </c>
      <c r="K43" t="s">
        <v>70</v>
      </c>
      <c r="L43">
        <v>14</v>
      </c>
      <c r="M43" t="s">
        <v>95</v>
      </c>
    </row>
    <row r="44" spans="1:20" x14ac:dyDescent="0.2">
      <c r="A44" t="s">
        <v>23</v>
      </c>
      <c r="B44">
        <f>COUNTA($E$1:$E44)-1</f>
        <v>43</v>
      </c>
      <c r="C44" t="str">
        <f>VLOOKUP(E44,[1]猛禽分类列表!A:F,3,FALSE)</f>
        <v>鹰科</v>
      </c>
      <c r="D44">
        <f>VLOOKUP(E44,[1]猛禽分类列表!A:F,2,FALSE)</f>
        <v>0</v>
      </c>
      <c r="E44" t="s">
        <v>78</v>
      </c>
      <c r="F44">
        <v>2</v>
      </c>
      <c r="G44" s="5">
        <v>0.64652777777777781</v>
      </c>
      <c r="H44" t="s">
        <v>68</v>
      </c>
      <c r="I44" t="s">
        <v>69</v>
      </c>
      <c r="J44" t="s">
        <v>70</v>
      </c>
      <c r="K44" t="s">
        <v>70</v>
      </c>
      <c r="L44">
        <v>14</v>
      </c>
      <c r="M44" t="s">
        <v>95</v>
      </c>
    </row>
    <row r="45" spans="1:20" x14ac:dyDescent="0.2">
      <c r="A45" t="s">
        <v>23</v>
      </c>
      <c r="B45">
        <f>COUNTA($E$1:$E45)-1</f>
        <v>44</v>
      </c>
      <c r="C45" t="str">
        <f>VLOOKUP(E45,[1]猛禽分类列表!A:F,3,FALSE)</f>
        <v>鹰科</v>
      </c>
      <c r="D45">
        <f>VLOOKUP(E45,[1]猛禽分类列表!A:F,2,FALSE)</f>
        <v>0</v>
      </c>
      <c r="E45" t="s">
        <v>78</v>
      </c>
      <c r="F45">
        <v>1</v>
      </c>
      <c r="G45" s="5">
        <v>0.66041666666666665</v>
      </c>
      <c r="H45" t="s">
        <v>80</v>
      </c>
      <c r="I45" t="s">
        <v>74</v>
      </c>
      <c r="J45" t="s">
        <v>70</v>
      </c>
      <c r="K45" t="s">
        <v>71</v>
      </c>
      <c r="L45">
        <v>14</v>
      </c>
      <c r="M45" t="s">
        <v>95</v>
      </c>
      <c r="T45" t="s">
        <v>97</v>
      </c>
    </row>
    <row r="46" spans="1:20" x14ac:dyDescent="0.2">
      <c r="A46" t="s">
        <v>23</v>
      </c>
      <c r="B46">
        <f>COUNTA($E$1:$E46)-1</f>
        <v>45</v>
      </c>
      <c r="C46" t="str">
        <f>VLOOKUP(E46,[1]猛禽分类列表!A:F,3,FALSE)</f>
        <v>未识别</v>
      </c>
      <c r="D46" t="str">
        <f>VLOOKUP(E46,[1]猛禽分类列表!A:F,2,FALSE)</f>
        <v>未识别</v>
      </c>
      <c r="E46" t="s">
        <v>77</v>
      </c>
      <c r="F46">
        <v>1</v>
      </c>
      <c r="G46" s="5">
        <v>0.67361111111111116</v>
      </c>
      <c r="H46" t="s">
        <v>68</v>
      </c>
      <c r="I46" t="s">
        <v>69</v>
      </c>
      <c r="J46" t="s">
        <v>70</v>
      </c>
      <c r="K46" t="s">
        <v>71</v>
      </c>
      <c r="L46">
        <v>14</v>
      </c>
      <c r="M46" t="s">
        <v>95</v>
      </c>
    </row>
    <row r="47" spans="1:20" x14ac:dyDescent="0.2">
      <c r="A47" t="s">
        <v>23</v>
      </c>
      <c r="B47">
        <f>COUNTA($E$1:$E47)-1</f>
        <v>46</v>
      </c>
      <c r="C47" t="str">
        <f>VLOOKUP(E47,[1]猛禽分类列表!A:F,3,FALSE)</f>
        <v>鹰科</v>
      </c>
      <c r="D47">
        <f>VLOOKUP(E47,[1]猛禽分类列表!A:F,2,FALSE)</f>
        <v>0</v>
      </c>
      <c r="E47" t="s">
        <v>63</v>
      </c>
      <c r="F47">
        <v>1</v>
      </c>
      <c r="G47" s="5">
        <v>0.67361111111111116</v>
      </c>
      <c r="H47" t="s">
        <v>68</v>
      </c>
      <c r="I47" t="s">
        <v>69</v>
      </c>
      <c r="J47" t="s">
        <v>70</v>
      </c>
      <c r="K47" t="s">
        <v>71</v>
      </c>
      <c r="L47">
        <v>14</v>
      </c>
      <c r="M47" t="s">
        <v>95</v>
      </c>
    </row>
    <row r="48" spans="1:20" x14ac:dyDescent="0.2">
      <c r="A48" t="s">
        <v>23</v>
      </c>
      <c r="B48">
        <f>COUNTA($E$1:$E48)-1</f>
        <v>47</v>
      </c>
      <c r="C48" t="str">
        <f>VLOOKUP(E48,[1]猛禽分类列表!A:F,3,FALSE)</f>
        <v>鹰科</v>
      </c>
      <c r="D48">
        <f>VLOOKUP(E48,[1]猛禽分类列表!A:F,2,FALSE)</f>
        <v>0</v>
      </c>
      <c r="E48" t="s">
        <v>85</v>
      </c>
      <c r="F48">
        <v>1</v>
      </c>
      <c r="G48" s="5">
        <v>0.67361111111111116</v>
      </c>
      <c r="H48" t="s">
        <v>68</v>
      </c>
      <c r="I48" t="s">
        <v>69</v>
      </c>
      <c r="J48" t="s">
        <v>70</v>
      </c>
      <c r="K48" t="s">
        <v>70</v>
      </c>
      <c r="L48">
        <v>14</v>
      </c>
      <c r="M48" t="s">
        <v>95</v>
      </c>
      <c r="P48" t="s">
        <v>98</v>
      </c>
    </row>
    <row r="49" spans="1:20" x14ac:dyDescent="0.2">
      <c r="A49" t="s">
        <v>23</v>
      </c>
      <c r="B49">
        <f>COUNTA($E$1:$E49)-1</f>
        <v>48</v>
      </c>
      <c r="C49" t="str">
        <f>VLOOKUP(E49,[1]猛禽分类列表!A:F,3,FALSE)</f>
        <v>鹰科</v>
      </c>
      <c r="D49">
        <f>VLOOKUP(E49,[1]猛禽分类列表!A:F,2,FALSE)</f>
        <v>0</v>
      </c>
      <c r="E49" t="s">
        <v>63</v>
      </c>
      <c r="F49">
        <v>2</v>
      </c>
      <c r="G49" s="5">
        <v>0.69791666666666663</v>
      </c>
      <c r="H49" s="3" t="s">
        <v>68</v>
      </c>
      <c r="I49" t="s">
        <v>69</v>
      </c>
      <c r="J49" t="s">
        <v>70</v>
      </c>
      <c r="K49" t="s">
        <v>71</v>
      </c>
      <c r="L49">
        <v>14</v>
      </c>
      <c r="M49" t="s">
        <v>95</v>
      </c>
    </row>
    <row r="50" spans="1:20" x14ac:dyDescent="0.2">
      <c r="A50" t="s">
        <v>23</v>
      </c>
      <c r="B50">
        <f>COUNTA($E$1:$E50)-1</f>
        <v>49</v>
      </c>
      <c r="C50" t="str">
        <f>VLOOKUP(E50,[1]猛禽分类列表!A:F,3,FALSE)</f>
        <v>鹰科</v>
      </c>
      <c r="D50">
        <f>VLOOKUP(E50,[1]猛禽分类列表!A:F,2,FALSE)</f>
        <v>0</v>
      </c>
      <c r="E50" t="s">
        <v>99</v>
      </c>
      <c r="F50">
        <v>1</v>
      </c>
      <c r="G50" s="5">
        <v>0.70000000000000007</v>
      </c>
      <c r="H50" s="3" t="s">
        <v>68</v>
      </c>
      <c r="I50" t="s">
        <v>69</v>
      </c>
      <c r="J50" t="s">
        <v>70</v>
      </c>
      <c r="K50" t="s">
        <v>70</v>
      </c>
      <c r="L50">
        <v>14</v>
      </c>
      <c r="M50" t="s">
        <v>95</v>
      </c>
    </row>
    <row r="51" spans="1:20" x14ac:dyDescent="0.2">
      <c r="A51" t="s">
        <v>23</v>
      </c>
      <c r="B51">
        <f>COUNTA($E$1:$E51)-1</f>
        <v>50</v>
      </c>
      <c r="C51" t="str">
        <f>VLOOKUP(E51,[1]猛禽分类列表!A:F,3,FALSE)</f>
        <v>鹰科</v>
      </c>
      <c r="D51">
        <f>VLOOKUP(E51,[1]猛禽分类列表!A:F,2,FALSE)</f>
        <v>0</v>
      </c>
      <c r="E51" t="s">
        <v>63</v>
      </c>
      <c r="F51">
        <v>2</v>
      </c>
      <c r="G51" s="5">
        <v>0.70694444444444438</v>
      </c>
      <c r="H51" s="6" t="s">
        <v>68</v>
      </c>
      <c r="I51" t="s">
        <v>69</v>
      </c>
      <c r="J51" t="s">
        <v>70</v>
      </c>
      <c r="K51" t="s">
        <v>71</v>
      </c>
      <c r="L51">
        <v>14</v>
      </c>
      <c r="M51" t="s">
        <v>95</v>
      </c>
    </row>
    <row r="52" spans="1:20" x14ac:dyDescent="0.2">
      <c r="A52" t="s">
        <v>151</v>
      </c>
      <c r="B52">
        <f>COUNTA($E$1:$E52)-1</f>
        <v>51</v>
      </c>
      <c r="C52" t="str">
        <f>VLOOKUP(E52,[1]猛禽分类列表!A:F,3,FALSE)</f>
        <v>鹰科</v>
      </c>
      <c r="D52">
        <f>VLOOKUP(E52,[1]猛禽分类列表!A:F,2,FALSE)</f>
        <v>0</v>
      </c>
      <c r="E52" t="s">
        <v>100</v>
      </c>
      <c r="F52">
        <v>1</v>
      </c>
      <c r="G52" s="5">
        <v>0.36805555555555558</v>
      </c>
      <c r="H52" s="6" t="s">
        <v>80</v>
      </c>
      <c r="I52" t="s">
        <v>69</v>
      </c>
      <c r="J52" t="s">
        <v>70</v>
      </c>
      <c r="K52" t="s">
        <v>70</v>
      </c>
      <c r="L52">
        <v>14</v>
      </c>
      <c r="M52" t="s">
        <v>60</v>
      </c>
    </row>
    <row r="53" spans="1:20" x14ac:dyDescent="0.2">
      <c r="A53" t="s">
        <v>151</v>
      </c>
      <c r="B53">
        <f>COUNTA($E$1:$E53)-1</f>
        <v>52</v>
      </c>
      <c r="C53" t="str">
        <f>VLOOKUP(E53,[1]猛禽分类列表!A:F,3,FALSE)</f>
        <v>鹰科</v>
      </c>
      <c r="D53">
        <f>VLOOKUP(E53,[1]猛禽分类列表!A:F,2,FALSE)</f>
        <v>0</v>
      </c>
      <c r="E53" t="s">
        <v>63</v>
      </c>
      <c r="F53">
        <v>1</v>
      </c>
      <c r="G53" s="5">
        <v>0.36805555555555558</v>
      </c>
      <c r="H53" s="6" t="s">
        <v>80</v>
      </c>
      <c r="I53" t="s">
        <v>69</v>
      </c>
      <c r="J53" t="s">
        <v>70</v>
      </c>
      <c r="K53" t="s">
        <v>71</v>
      </c>
      <c r="L53">
        <v>14</v>
      </c>
      <c r="M53" t="s">
        <v>60</v>
      </c>
    </row>
    <row r="54" spans="1:20" x14ac:dyDescent="0.2">
      <c r="A54" t="s">
        <v>151</v>
      </c>
      <c r="B54">
        <f>COUNTA($E$1:$E54)-1</f>
        <v>53</v>
      </c>
      <c r="C54" t="str">
        <f>VLOOKUP(E54,[1]猛禽分类列表!A:F,3,FALSE)</f>
        <v>鹰科</v>
      </c>
      <c r="D54">
        <f>VLOOKUP(E54,[1]猛禽分类列表!A:F,2,FALSE)</f>
        <v>0</v>
      </c>
      <c r="E54" t="s">
        <v>63</v>
      </c>
      <c r="F54">
        <v>1</v>
      </c>
      <c r="G54" s="5">
        <v>0.38125000000000003</v>
      </c>
      <c r="H54" s="6" t="s">
        <v>80</v>
      </c>
      <c r="I54" t="s">
        <v>69</v>
      </c>
      <c r="J54" t="s">
        <v>70</v>
      </c>
      <c r="K54" t="s">
        <v>71</v>
      </c>
      <c r="L54">
        <v>14</v>
      </c>
      <c r="M54" t="s">
        <v>60</v>
      </c>
    </row>
    <row r="55" spans="1:20" x14ac:dyDescent="0.2">
      <c r="A55" t="s">
        <v>151</v>
      </c>
      <c r="B55">
        <f>COUNTA($E$1:$E55)-1</f>
        <v>54</v>
      </c>
      <c r="C55" t="str">
        <f>VLOOKUP(E55,[1]猛禽分类列表!A:F,3,FALSE)</f>
        <v>鹰科</v>
      </c>
      <c r="D55">
        <f>VLOOKUP(E55,[1]猛禽分类列表!A:F,2,FALSE)</f>
        <v>0</v>
      </c>
      <c r="E55" t="s">
        <v>63</v>
      </c>
      <c r="F55">
        <v>1</v>
      </c>
      <c r="G55" s="5">
        <v>0.3888888888888889</v>
      </c>
      <c r="H55" s="6" t="s">
        <v>80</v>
      </c>
      <c r="I55" t="s">
        <v>69</v>
      </c>
      <c r="J55" t="s">
        <v>70</v>
      </c>
      <c r="K55" t="s">
        <v>71</v>
      </c>
      <c r="L55">
        <v>14</v>
      </c>
      <c r="M55" t="s">
        <v>60</v>
      </c>
    </row>
    <row r="56" spans="1:20" x14ac:dyDescent="0.2">
      <c r="A56" t="s">
        <v>151</v>
      </c>
      <c r="B56">
        <f>COUNTA($E$1:$E56)-1</f>
        <v>55</v>
      </c>
      <c r="C56" t="str">
        <f>VLOOKUP(E56,[1]猛禽分类列表!A:F,3,FALSE)</f>
        <v>未识别</v>
      </c>
      <c r="D56" t="str">
        <f>VLOOKUP(E56,[1]猛禽分类列表!A:F,2,FALSE)</f>
        <v>未识别</v>
      </c>
      <c r="E56" t="s">
        <v>65</v>
      </c>
      <c r="F56">
        <v>1</v>
      </c>
      <c r="G56" s="5">
        <v>0.3888888888888889</v>
      </c>
      <c r="H56" s="6" t="s">
        <v>80</v>
      </c>
      <c r="I56" t="s">
        <v>69</v>
      </c>
      <c r="J56" t="s">
        <v>70</v>
      </c>
      <c r="K56" t="s">
        <v>71</v>
      </c>
      <c r="L56">
        <v>14</v>
      </c>
      <c r="M56" t="s">
        <v>60</v>
      </c>
    </row>
    <row r="57" spans="1:20" x14ac:dyDescent="0.2">
      <c r="A57" t="s">
        <v>151</v>
      </c>
      <c r="B57">
        <f>COUNTA($E$1:$E57)-1</f>
        <v>56</v>
      </c>
      <c r="C57" t="str">
        <f>VLOOKUP(E57,[1]猛禽分类列表!A:F,3,FALSE)</f>
        <v>鹰科</v>
      </c>
      <c r="D57">
        <f>VLOOKUP(E57,[1]猛禽分类列表!A:F,2,FALSE)</f>
        <v>0</v>
      </c>
      <c r="E57" t="s">
        <v>100</v>
      </c>
      <c r="F57">
        <v>1</v>
      </c>
      <c r="G57" s="5">
        <v>0.39305555555555555</v>
      </c>
      <c r="H57" s="6" t="s">
        <v>80</v>
      </c>
      <c r="I57" t="s">
        <v>69</v>
      </c>
      <c r="J57" t="s">
        <v>70</v>
      </c>
      <c r="K57" t="s">
        <v>71</v>
      </c>
      <c r="L57">
        <v>15</v>
      </c>
      <c r="M57" t="s">
        <v>60</v>
      </c>
    </row>
    <row r="58" spans="1:20" x14ac:dyDescent="0.2">
      <c r="A58" t="s">
        <v>151</v>
      </c>
      <c r="B58">
        <f>COUNTA($E$1:$E58)-1</f>
        <v>57</v>
      </c>
      <c r="C58" t="str">
        <f>VLOOKUP(E58,[1]猛禽分类列表!A:F,3,FALSE)</f>
        <v>鹰科</v>
      </c>
      <c r="D58">
        <f>VLOOKUP(E58,[1]猛禽分类列表!A:F,2,FALSE)</f>
        <v>0</v>
      </c>
      <c r="E58" t="s">
        <v>63</v>
      </c>
      <c r="F58">
        <v>1</v>
      </c>
      <c r="G58" s="5">
        <v>0.39861111111111108</v>
      </c>
      <c r="H58" s="6" t="s">
        <v>80</v>
      </c>
      <c r="I58" t="s">
        <v>69</v>
      </c>
      <c r="J58" t="s">
        <v>70</v>
      </c>
      <c r="K58" t="s">
        <v>71</v>
      </c>
      <c r="L58">
        <v>15</v>
      </c>
      <c r="M58" t="s">
        <v>60</v>
      </c>
    </row>
    <row r="59" spans="1:20" x14ac:dyDescent="0.2">
      <c r="A59" t="s">
        <v>151</v>
      </c>
      <c r="B59">
        <f>COUNTA($E$1:$E59)-1</f>
        <v>58</v>
      </c>
      <c r="C59" t="str">
        <f>VLOOKUP(E59,[1]猛禽分类列表!A:F,3,FALSE)</f>
        <v>鹰科</v>
      </c>
      <c r="D59">
        <f>VLOOKUP(E59,[1]猛禽分类列表!A:F,2,FALSE)</f>
        <v>0</v>
      </c>
      <c r="E59" t="s">
        <v>101</v>
      </c>
      <c r="F59">
        <v>1</v>
      </c>
      <c r="G59" s="5">
        <v>0.40277777777777773</v>
      </c>
      <c r="H59" s="6" t="s">
        <v>80</v>
      </c>
      <c r="I59" t="s">
        <v>69</v>
      </c>
      <c r="J59" t="s">
        <v>70</v>
      </c>
      <c r="K59" t="s">
        <v>71</v>
      </c>
      <c r="L59">
        <v>15</v>
      </c>
      <c r="M59" t="s">
        <v>60</v>
      </c>
    </row>
    <row r="60" spans="1:20" x14ac:dyDescent="0.2">
      <c r="A60" t="s">
        <v>151</v>
      </c>
      <c r="B60">
        <f>COUNTA($E$1:$E60)-1</f>
        <v>59</v>
      </c>
      <c r="C60" t="str">
        <f>VLOOKUP(E60,[1]猛禽分类列表!A:F,3,FALSE)</f>
        <v>鹰科</v>
      </c>
      <c r="D60">
        <f>VLOOKUP(E60,[1]猛禽分类列表!A:F,2,FALSE)</f>
        <v>0</v>
      </c>
      <c r="E60" t="s">
        <v>67</v>
      </c>
      <c r="F60">
        <v>1</v>
      </c>
      <c r="G60" s="5">
        <v>0.41875000000000001</v>
      </c>
      <c r="H60" s="6" t="s">
        <v>102</v>
      </c>
      <c r="I60" t="s">
        <v>103</v>
      </c>
      <c r="J60" t="s">
        <v>64</v>
      </c>
      <c r="K60" t="s">
        <v>70</v>
      </c>
      <c r="L60">
        <v>15</v>
      </c>
      <c r="M60" t="s">
        <v>104</v>
      </c>
    </row>
    <row r="61" spans="1:20" x14ac:dyDescent="0.2">
      <c r="A61" t="s">
        <v>151</v>
      </c>
      <c r="B61">
        <f>COUNTA($E$1:$E61)-1</f>
        <v>60</v>
      </c>
      <c r="C61" t="str">
        <f>VLOOKUP(E61,[1]猛禽分类列表!A:F,3,FALSE)</f>
        <v>鹰科</v>
      </c>
      <c r="D61">
        <f>VLOOKUP(E61,[1]猛禽分类列表!A:F,2,FALSE)</f>
        <v>0</v>
      </c>
      <c r="E61" t="s">
        <v>67</v>
      </c>
      <c r="F61">
        <v>2</v>
      </c>
      <c r="G61" s="5">
        <v>0.45833333333333331</v>
      </c>
      <c r="H61" s="6" t="s">
        <v>80</v>
      </c>
      <c r="I61" t="s">
        <v>69</v>
      </c>
      <c r="J61" t="s">
        <v>70</v>
      </c>
      <c r="K61" t="s">
        <v>70</v>
      </c>
      <c r="L61">
        <v>16</v>
      </c>
      <c r="M61" t="s">
        <v>60</v>
      </c>
    </row>
    <row r="62" spans="1:20" x14ac:dyDescent="0.2">
      <c r="A62" t="s">
        <v>29</v>
      </c>
      <c r="B62">
        <f>COUNTA($E$1:$E62)-1</f>
        <v>61</v>
      </c>
      <c r="C62" t="str">
        <f>VLOOKUP(E62,[1]猛禽分类列表!A:F,3,FALSE)</f>
        <v>鹰科</v>
      </c>
      <c r="D62">
        <f>VLOOKUP(E62,[1]猛禽分类列表!A:F,2,FALSE)</f>
        <v>0</v>
      </c>
      <c r="E62" t="s">
        <v>101</v>
      </c>
      <c r="F62">
        <v>1</v>
      </c>
      <c r="G62" s="5">
        <v>0.59444444444444444</v>
      </c>
      <c r="H62" s="6" t="s">
        <v>80</v>
      </c>
      <c r="I62" t="s">
        <v>69</v>
      </c>
      <c r="J62" t="s">
        <v>70</v>
      </c>
      <c r="K62" t="s">
        <v>70</v>
      </c>
      <c r="M62" t="s">
        <v>95</v>
      </c>
      <c r="P62" t="s">
        <v>81</v>
      </c>
      <c r="T62" t="s">
        <v>105</v>
      </c>
    </row>
    <row r="63" spans="1:20" x14ac:dyDescent="0.2">
      <c r="A63" t="s">
        <v>29</v>
      </c>
      <c r="B63">
        <f>COUNTA($E$1:$E63)-1</f>
        <v>62</v>
      </c>
      <c r="C63" t="str">
        <f>VLOOKUP(E63,[1]猛禽分类列表!A:F,3,FALSE)</f>
        <v>鹰科</v>
      </c>
      <c r="D63">
        <f>VLOOKUP(E63,[1]猛禽分类列表!A:F,2,FALSE)</f>
        <v>0</v>
      </c>
      <c r="E63" t="s">
        <v>101</v>
      </c>
      <c r="F63">
        <v>2</v>
      </c>
      <c r="G63" s="5">
        <v>0.6020833333333333</v>
      </c>
      <c r="H63" s="6" t="s">
        <v>80</v>
      </c>
      <c r="I63" t="s">
        <v>69</v>
      </c>
      <c r="J63" t="s">
        <v>70</v>
      </c>
      <c r="K63" t="s">
        <v>70</v>
      </c>
      <c r="M63" t="s">
        <v>95</v>
      </c>
      <c r="T63" t="s">
        <v>106</v>
      </c>
    </row>
    <row r="64" spans="1:20" x14ac:dyDescent="0.2">
      <c r="A64" t="s">
        <v>29</v>
      </c>
      <c r="B64">
        <f>COUNTA($E$1:$E64)-1</f>
        <v>63</v>
      </c>
      <c r="C64" t="str">
        <f>VLOOKUP(E64,[1]猛禽分类列表!A:F,3,FALSE)</f>
        <v>鹰科</v>
      </c>
      <c r="D64">
        <f>VLOOKUP(E64,[1]猛禽分类列表!A:F,2,FALSE)</f>
        <v>0</v>
      </c>
      <c r="E64" t="s">
        <v>63</v>
      </c>
      <c r="F64">
        <v>3</v>
      </c>
      <c r="G64" s="5">
        <v>0.61458333333333337</v>
      </c>
      <c r="H64" s="6" t="s">
        <v>80</v>
      </c>
      <c r="I64" t="s">
        <v>69</v>
      </c>
      <c r="J64" t="s">
        <v>70</v>
      </c>
      <c r="K64" t="s">
        <v>70</v>
      </c>
      <c r="M64" t="s">
        <v>95</v>
      </c>
      <c r="T64" t="s">
        <v>107</v>
      </c>
    </row>
    <row r="65" spans="1:20" x14ac:dyDescent="0.2">
      <c r="A65" t="s">
        <v>29</v>
      </c>
      <c r="B65">
        <f>COUNTA($E$1:$E65)-1</f>
        <v>64</v>
      </c>
      <c r="C65" t="str">
        <f>VLOOKUP(E65,[1]猛禽分类列表!A:F,3,FALSE)</f>
        <v>鹰科</v>
      </c>
      <c r="D65">
        <f>VLOOKUP(E65,[1]猛禽分类列表!A:F,2,FALSE)</f>
        <v>0</v>
      </c>
      <c r="E65" t="s">
        <v>67</v>
      </c>
      <c r="F65">
        <v>1</v>
      </c>
      <c r="G65" s="5">
        <v>0.61805555555555558</v>
      </c>
      <c r="H65" s="6" t="s">
        <v>80</v>
      </c>
      <c r="I65" t="s">
        <v>69</v>
      </c>
      <c r="J65" t="s">
        <v>70</v>
      </c>
      <c r="K65" t="s">
        <v>70</v>
      </c>
      <c r="M65" t="s">
        <v>95</v>
      </c>
    </row>
    <row r="66" spans="1:20" x14ac:dyDescent="0.2">
      <c r="A66" t="s">
        <v>29</v>
      </c>
      <c r="B66">
        <f>COUNTA($E$1:$E66)-1</f>
        <v>65</v>
      </c>
      <c r="C66" t="str">
        <f>VLOOKUP(E66,[1]猛禽分类列表!A:F,3,FALSE)</f>
        <v>鹰科</v>
      </c>
      <c r="D66">
        <f>VLOOKUP(E66,[1]猛禽分类列表!A:F,2,FALSE)</f>
        <v>0</v>
      </c>
      <c r="E66" t="s">
        <v>100</v>
      </c>
      <c r="F66">
        <v>2</v>
      </c>
      <c r="G66" s="5">
        <v>0.62152777777777779</v>
      </c>
      <c r="H66" s="6" t="s">
        <v>80</v>
      </c>
      <c r="I66" t="s">
        <v>69</v>
      </c>
      <c r="J66" t="s">
        <v>70</v>
      </c>
      <c r="K66" t="s">
        <v>70</v>
      </c>
      <c r="M66" t="s">
        <v>95</v>
      </c>
      <c r="Q66" t="s">
        <v>108</v>
      </c>
      <c r="T66" t="s">
        <v>109</v>
      </c>
    </row>
    <row r="67" spans="1:20" x14ac:dyDescent="0.2">
      <c r="A67" t="s">
        <v>32</v>
      </c>
      <c r="B67">
        <f>COUNTA($E$1:$E67)-1</f>
        <v>66</v>
      </c>
      <c r="C67" t="str">
        <f>VLOOKUP(E67,[1]猛禽分类列表!A:F,3,FALSE)</f>
        <v>鹰科</v>
      </c>
      <c r="D67">
        <f>VLOOKUP(E67,[1]猛禽分类列表!A:F,2,FALSE)</f>
        <v>0</v>
      </c>
      <c r="E67" t="s">
        <v>67</v>
      </c>
      <c r="F67">
        <v>1</v>
      </c>
      <c r="G67" s="5">
        <v>0.41597222222222219</v>
      </c>
      <c r="H67" s="6" t="s">
        <v>80</v>
      </c>
      <c r="I67" t="s">
        <v>74</v>
      </c>
      <c r="J67" t="s">
        <v>70</v>
      </c>
      <c r="K67" t="s">
        <v>70</v>
      </c>
      <c r="L67">
        <v>28</v>
      </c>
      <c r="M67" t="s">
        <v>60</v>
      </c>
    </row>
    <row r="68" spans="1:20" x14ac:dyDescent="0.2">
      <c r="A68" t="s">
        <v>32</v>
      </c>
      <c r="B68">
        <f>COUNTA($E$1:$E68)-1</f>
        <v>67</v>
      </c>
      <c r="C68" t="str">
        <f>VLOOKUP(E68,[1]猛禽分类列表!A:F,3,FALSE)</f>
        <v>鹰科</v>
      </c>
      <c r="D68">
        <f>VLOOKUP(E68,[1]猛禽分类列表!A:F,2,FALSE)</f>
        <v>0</v>
      </c>
      <c r="E68" t="s">
        <v>110</v>
      </c>
      <c r="F68">
        <v>6</v>
      </c>
      <c r="G68" s="5">
        <v>0.41666666666666669</v>
      </c>
      <c r="H68" s="6" t="s">
        <v>80</v>
      </c>
      <c r="I68" t="s">
        <v>74</v>
      </c>
      <c r="J68" t="s">
        <v>70</v>
      </c>
      <c r="K68" t="s">
        <v>70</v>
      </c>
      <c r="L68">
        <v>28</v>
      </c>
      <c r="M68" t="s">
        <v>60</v>
      </c>
    </row>
    <row r="69" spans="1:20" x14ac:dyDescent="0.2">
      <c r="A69" t="s">
        <v>32</v>
      </c>
      <c r="B69">
        <f>COUNTA($E$1:$E69)-1</f>
        <v>68</v>
      </c>
      <c r="C69" t="str">
        <f>VLOOKUP(E69,[1]猛禽分类列表!A:F,3,FALSE)</f>
        <v>鹰科</v>
      </c>
      <c r="D69">
        <f>VLOOKUP(E69,[1]猛禽分类列表!A:F,2,FALSE)</f>
        <v>0</v>
      </c>
      <c r="E69" t="s">
        <v>111</v>
      </c>
      <c r="F69">
        <v>1</v>
      </c>
      <c r="G69" s="5">
        <v>0.41666666666666669</v>
      </c>
      <c r="H69" s="6" t="s">
        <v>80</v>
      </c>
      <c r="I69" t="s">
        <v>74</v>
      </c>
      <c r="J69" t="s">
        <v>70</v>
      </c>
      <c r="K69" t="s">
        <v>70</v>
      </c>
      <c r="L69">
        <v>28</v>
      </c>
      <c r="M69" t="s">
        <v>60</v>
      </c>
    </row>
    <row r="70" spans="1:20" x14ac:dyDescent="0.2">
      <c r="A70" t="s">
        <v>32</v>
      </c>
      <c r="B70">
        <f>COUNTA($E$1:$E70)-1</f>
        <v>69</v>
      </c>
      <c r="C70" t="str">
        <f>VLOOKUP(E70,[1]猛禽分类列表!A:F,3,FALSE)</f>
        <v>鹰科</v>
      </c>
      <c r="D70">
        <f>VLOOKUP(E70,[1]猛禽分类列表!A:F,2,FALSE)</f>
        <v>0</v>
      </c>
      <c r="E70" t="s">
        <v>67</v>
      </c>
      <c r="F70">
        <v>1</v>
      </c>
      <c r="G70" s="5">
        <v>0.41805555555555557</v>
      </c>
      <c r="H70" s="6" t="s">
        <v>80</v>
      </c>
      <c r="I70" t="s">
        <v>74</v>
      </c>
      <c r="J70" t="s">
        <v>70</v>
      </c>
      <c r="K70" t="s">
        <v>70</v>
      </c>
      <c r="L70">
        <v>28</v>
      </c>
      <c r="M70" t="s">
        <v>60</v>
      </c>
    </row>
    <row r="71" spans="1:20" x14ac:dyDescent="0.2">
      <c r="A71" t="s">
        <v>32</v>
      </c>
      <c r="B71">
        <f>COUNTA($E$1:$E71)-1</f>
        <v>70</v>
      </c>
      <c r="C71" t="str">
        <f>VLOOKUP(E71,[1]猛禽分类列表!A:F,3,FALSE)</f>
        <v>鹰科</v>
      </c>
      <c r="D71">
        <f>VLOOKUP(E71,[1]猛禽分类列表!A:F,2,FALSE)</f>
        <v>0</v>
      </c>
      <c r="E71" t="s">
        <v>111</v>
      </c>
      <c r="F71">
        <v>3</v>
      </c>
      <c r="G71" s="5">
        <v>0.42222222222222222</v>
      </c>
      <c r="H71" s="6" t="s">
        <v>80</v>
      </c>
      <c r="I71" t="s">
        <v>74</v>
      </c>
      <c r="J71" t="s">
        <v>70</v>
      </c>
      <c r="K71" t="s">
        <v>70</v>
      </c>
      <c r="L71">
        <v>28</v>
      </c>
      <c r="M71" t="s">
        <v>60</v>
      </c>
    </row>
    <row r="72" spans="1:20" x14ac:dyDescent="0.2">
      <c r="A72" t="s">
        <v>32</v>
      </c>
      <c r="B72">
        <f>COUNTA($E$1:$E72)-1</f>
        <v>71</v>
      </c>
      <c r="C72" t="str">
        <f>VLOOKUP(E72,[1]猛禽分类列表!A:F,3,FALSE)</f>
        <v>鹰科</v>
      </c>
      <c r="D72">
        <f>VLOOKUP(E72,[1]猛禽分类列表!A:F,2,FALSE)</f>
        <v>0</v>
      </c>
      <c r="E72" t="s">
        <v>110</v>
      </c>
      <c r="F72">
        <v>4</v>
      </c>
      <c r="G72" s="5">
        <v>0.43333333333333335</v>
      </c>
      <c r="H72" s="6" t="s">
        <v>80</v>
      </c>
      <c r="I72" t="s">
        <v>74</v>
      </c>
      <c r="J72" t="s">
        <v>70</v>
      </c>
      <c r="K72" t="s">
        <v>70</v>
      </c>
      <c r="L72">
        <v>30</v>
      </c>
      <c r="M72" t="s">
        <v>60</v>
      </c>
      <c r="T72" t="s">
        <v>112</v>
      </c>
    </row>
    <row r="73" spans="1:20" x14ac:dyDescent="0.2">
      <c r="A73" t="s">
        <v>32</v>
      </c>
      <c r="B73">
        <f>COUNTA($E$1:$E73)-1</f>
        <v>72</v>
      </c>
      <c r="C73" t="str">
        <f>VLOOKUP(E73,[1]猛禽分类列表!A:F,3,FALSE)</f>
        <v>鹰科</v>
      </c>
      <c r="D73">
        <f>VLOOKUP(E73,[1]猛禽分类列表!A:F,2,FALSE)</f>
        <v>0</v>
      </c>
      <c r="E73" t="s">
        <v>113</v>
      </c>
      <c r="F73">
        <v>1</v>
      </c>
      <c r="G73" s="5">
        <v>0.43333333333333335</v>
      </c>
      <c r="H73" s="6" t="s">
        <v>80</v>
      </c>
      <c r="I73" t="s">
        <v>74</v>
      </c>
      <c r="J73" t="s">
        <v>70</v>
      </c>
      <c r="K73" t="s">
        <v>70</v>
      </c>
      <c r="L73">
        <v>30</v>
      </c>
      <c r="M73" t="s">
        <v>60</v>
      </c>
    </row>
    <row r="74" spans="1:20" x14ac:dyDescent="0.2">
      <c r="A74" t="s">
        <v>32</v>
      </c>
      <c r="B74">
        <f>COUNTA($E$1:$E74)-1</f>
        <v>73</v>
      </c>
      <c r="C74" t="str">
        <f>VLOOKUP(E74,[1]猛禽分类列表!A:F,3,FALSE)</f>
        <v>鹰科</v>
      </c>
      <c r="D74">
        <f>VLOOKUP(E74,[1]猛禽分类列表!A:F,2,FALSE)</f>
        <v>0</v>
      </c>
      <c r="E74" t="s">
        <v>110</v>
      </c>
      <c r="F74">
        <v>3</v>
      </c>
      <c r="G74" s="5">
        <v>0.4375</v>
      </c>
      <c r="H74" s="6" t="s">
        <v>80</v>
      </c>
      <c r="I74" t="s">
        <v>74</v>
      </c>
      <c r="J74" t="s">
        <v>70</v>
      </c>
      <c r="K74" t="s">
        <v>70</v>
      </c>
      <c r="L74">
        <v>30</v>
      </c>
      <c r="M74" t="s">
        <v>60</v>
      </c>
    </row>
    <row r="75" spans="1:20" x14ac:dyDescent="0.2">
      <c r="A75" t="s">
        <v>32</v>
      </c>
      <c r="B75">
        <f>COUNTA($E$1:$E75)-1</f>
        <v>74</v>
      </c>
      <c r="C75" t="str">
        <f>VLOOKUP(E75,[1]猛禽分类列表!A:F,3,FALSE)</f>
        <v>鹰科</v>
      </c>
      <c r="D75">
        <f>VLOOKUP(E75,[1]猛禽分类列表!A:F,2,FALSE)</f>
        <v>0</v>
      </c>
      <c r="E75" t="s">
        <v>111</v>
      </c>
      <c r="F75">
        <v>1</v>
      </c>
      <c r="G75" s="5">
        <v>0.4458333333333333</v>
      </c>
      <c r="H75" s="6" t="s">
        <v>80</v>
      </c>
      <c r="I75" t="s">
        <v>74</v>
      </c>
      <c r="J75" t="s">
        <v>70</v>
      </c>
      <c r="K75" t="s">
        <v>70</v>
      </c>
      <c r="L75">
        <v>30</v>
      </c>
      <c r="M75" t="s">
        <v>60</v>
      </c>
    </row>
    <row r="76" spans="1:20" x14ac:dyDescent="0.2">
      <c r="A76" t="s">
        <v>32</v>
      </c>
      <c r="B76">
        <f>COUNTA($E$1:$E76)-1</f>
        <v>75</v>
      </c>
      <c r="C76" t="str">
        <f>VLOOKUP(E76,[1]猛禽分类列表!A:F,3,FALSE)</f>
        <v>鹰科</v>
      </c>
      <c r="D76">
        <f>VLOOKUP(E76,[1]猛禽分类列表!A:F,2,FALSE)</f>
        <v>0</v>
      </c>
      <c r="E76" t="s">
        <v>110</v>
      </c>
      <c r="F76">
        <v>1</v>
      </c>
      <c r="G76" s="5">
        <v>0.44791666666666669</v>
      </c>
      <c r="H76" s="6" t="s">
        <v>80</v>
      </c>
      <c r="I76" t="s">
        <v>74</v>
      </c>
      <c r="J76" t="s">
        <v>70</v>
      </c>
      <c r="K76" t="s">
        <v>70</v>
      </c>
      <c r="L76">
        <v>30</v>
      </c>
      <c r="M76" t="s">
        <v>60</v>
      </c>
    </row>
    <row r="77" spans="1:20" x14ac:dyDescent="0.2">
      <c r="A77" t="s">
        <v>32</v>
      </c>
      <c r="B77">
        <f>COUNTA($E$1:$E77)-1</f>
        <v>76</v>
      </c>
      <c r="C77" t="str">
        <f>VLOOKUP(E77,[1]猛禽分类列表!A:F,3,FALSE)</f>
        <v>鹰科</v>
      </c>
      <c r="D77">
        <f>VLOOKUP(E77,[1]猛禽分类列表!A:F,2,FALSE)</f>
        <v>0</v>
      </c>
      <c r="E77" t="s">
        <v>111</v>
      </c>
      <c r="F77">
        <v>2</v>
      </c>
      <c r="G77" s="5">
        <v>0.4513888888888889</v>
      </c>
      <c r="H77" s="6" t="s">
        <v>80</v>
      </c>
      <c r="I77" t="s">
        <v>74</v>
      </c>
      <c r="J77" t="s">
        <v>70</v>
      </c>
      <c r="K77" t="s">
        <v>70</v>
      </c>
      <c r="L77">
        <v>30</v>
      </c>
      <c r="M77" t="s">
        <v>60</v>
      </c>
      <c r="T77" t="s">
        <v>114</v>
      </c>
    </row>
    <row r="78" spans="1:20" x14ac:dyDescent="0.2">
      <c r="A78" t="s">
        <v>37</v>
      </c>
      <c r="B78">
        <f>COUNTA($E$1:$E78)-1</f>
        <v>77</v>
      </c>
      <c r="C78" t="str">
        <f>VLOOKUP(E78,[1]猛禽分类列表!A:F,3,FALSE)</f>
        <v>鹰科</v>
      </c>
      <c r="D78">
        <f>VLOOKUP(E78,[1]猛禽分类列表!A:F,2,FALSE)</f>
        <v>0</v>
      </c>
      <c r="E78" t="s">
        <v>111</v>
      </c>
      <c r="F78">
        <v>1</v>
      </c>
      <c r="G78" s="5">
        <v>0.41944444444444445</v>
      </c>
      <c r="H78" s="10" t="s">
        <v>80</v>
      </c>
      <c r="I78" t="s">
        <v>74</v>
      </c>
      <c r="J78" t="s">
        <v>70</v>
      </c>
      <c r="K78" t="s">
        <v>70</v>
      </c>
      <c r="L78">
        <v>26</v>
      </c>
      <c r="M78" t="s">
        <v>60</v>
      </c>
      <c r="O78" t="s">
        <v>44</v>
      </c>
    </row>
    <row r="79" spans="1:20" x14ac:dyDescent="0.2">
      <c r="A79" t="s">
        <v>37</v>
      </c>
      <c r="B79">
        <f>COUNTA($E$1:$E79)-1</f>
        <v>78</v>
      </c>
      <c r="C79" t="str">
        <f>VLOOKUP(E79,[1]猛禽分类列表!A:F,3,FALSE)</f>
        <v>鹰科</v>
      </c>
      <c r="D79">
        <f>VLOOKUP(E79,[1]猛禽分类列表!A:F,2,FALSE)</f>
        <v>0</v>
      </c>
      <c r="E79" t="s">
        <v>101</v>
      </c>
      <c r="F79">
        <v>1</v>
      </c>
      <c r="G79" s="5">
        <v>0.41944444444444445</v>
      </c>
      <c r="H79" s="10" t="s">
        <v>80</v>
      </c>
      <c r="I79" t="s">
        <v>74</v>
      </c>
      <c r="J79" t="s">
        <v>70</v>
      </c>
      <c r="K79" t="s">
        <v>70</v>
      </c>
      <c r="L79">
        <v>26</v>
      </c>
      <c r="M79" t="s">
        <v>60</v>
      </c>
      <c r="O79" t="s">
        <v>44</v>
      </c>
    </row>
    <row r="80" spans="1:20" x14ac:dyDescent="0.2">
      <c r="A80" t="s">
        <v>37</v>
      </c>
      <c r="B80">
        <f>COUNTA($E$1:$E80)-1</f>
        <v>79</v>
      </c>
      <c r="C80" t="str">
        <f>VLOOKUP(E80,[1]猛禽分类列表!A:F,3,FALSE)</f>
        <v>鹰科</v>
      </c>
      <c r="D80">
        <f>VLOOKUP(E80,[1]猛禽分类列表!A:F,2,FALSE)</f>
        <v>0</v>
      </c>
      <c r="E80" t="s">
        <v>110</v>
      </c>
      <c r="F80">
        <v>2</v>
      </c>
      <c r="G80" s="5">
        <v>0.42222222222222222</v>
      </c>
      <c r="H80" s="6" t="s">
        <v>80</v>
      </c>
      <c r="I80" t="s">
        <v>74</v>
      </c>
      <c r="J80" t="s">
        <v>70</v>
      </c>
      <c r="K80" t="s">
        <v>70</v>
      </c>
      <c r="L80">
        <v>26</v>
      </c>
      <c r="M80" t="s">
        <v>60</v>
      </c>
      <c r="O80" t="s">
        <v>44</v>
      </c>
    </row>
    <row r="81" spans="1:15" x14ac:dyDescent="0.2">
      <c r="A81" t="s">
        <v>37</v>
      </c>
      <c r="B81">
        <f>COUNTA($E$1:$E81)-1</f>
        <v>80</v>
      </c>
      <c r="C81" t="str">
        <f>VLOOKUP(E81,[1]猛禽分类列表!A:F,3,FALSE)</f>
        <v>未识别</v>
      </c>
      <c r="D81" t="str">
        <f>VLOOKUP(E81,[1]猛禽分类列表!A:F,2,FALSE)</f>
        <v>未识别</v>
      </c>
      <c r="E81" t="s">
        <v>65</v>
      </c>
      <c r="F81">
        <v>1</v>
      </c>
      <c r="G81" s="5">
        <v>0.4236111111111111</v>
      </c>
      <c r="H81" t="s">
        <v>115</v>
      </c>
      <c r="I81" t="s">
        <v>74</v>
      </c>
      <c r="J81" t="s">
        <v>71</v>
      </c>
      <c r="K81" t="s">
        <v>71</v>
      </c>
      <c r="L81">
        <v>27</v>
      </c>
      <c r="M81" t="s">
        <v>60</v>
      </c>
      <c r="O81" t="s">
        <v>44</v>
      </c>
    </row>
    <row r="82" spans="1:15" x14ac:dyDescent="0.2">
      <c r="A82" t="s">
        <v>37</v>
      </c>
      <c r="B82">
        <f>COUNTA($E$1:$E82)-1</f>
        <v>81</v>
      </c>
      <c r="C82" t="str">
        <f>VLOOKUP(E82,[1]猛禽分类列表!A:F,3,FALSE)</f>
        <v>未识别</v>
      </c>
      <c r="D82" t="str">
        <f>VLOOKUP(E82,[1]猛禽分类列表!A:F,2,FALSE)</f>
        <v>未识别</v>
      </c>
      <c r="E82" t="s">
        <v>116</v>
      </c>
      <c r="F82">
        <v>1</v>
      </c>
      <c r="G82" s="5">
        <v>0.42986111111111108</v>
      </c>
      <c r="H82" t="s">
        <v>115</v>
      </c>
      <c r="I82" t="s">
        <v>74</v>
      </c>
      <c r="J82" t="s">
        <v>71</v>
      </c>
      <c r="K82" t="s">
        <v>71</v>
      </c>
      <c r="L82">
        <v>28</v>
      </c>
      <c r="M82" t="s">
        <v>60</v>
      </c>
      <c r="O82" t="s">
        <v>44</v>
      </c>
    </row>
    <row r="83" spans="1:15" x14ac:dyDescent="0.2">
      <c r="A83" t="s">
        <v>37</v>
      </c>
      <c r="B83">
        <f>COUNTA($E$1:$E83)-1</f>
        <v>82</v>
      </c>
      <c r="C83" t="str">
        <f>VLOOKUP(E83,[1]猛禽分类列表!A:F,3,FALSE)</f>
        <v>鹰科</v>
      </c>
      <c r="D83">
        <f>VLOOKUP(E83,[1]猛禽分类列表!A:F,2,FALSE)</f>
        <v>0</v>
      </c>
      <c r="E83" t="s">
        <v>113</v>
      </c>
      <c r="F83">
        <v>1</v>
      </c>
      <c r="G83" s="5">
        <v>0.43194444444444446</v>
      </c>
      <c r="H83" s="10" t="s">
        <v>80</v>
      </c>
      <c r="I83" t="s">
        <v>74</v>
      </c>
      <c r="J83" t="s">
        <v>70</v>
      </c>
      <c r="K83" t="s">
        <v>70</v>
      </c>
      <c r="L83">
        <v>28</v>
      </c>
      <c r="M83" t="s">
        <v>60</v>
      </c>
      <c r="O83" t="s">
        <v>44</v>
      </c>
    </row>
    <row r="84" spans="1:15" x14ac:dyDescent="0.2">
      <c r="A84" t="s">
        <v>37</v>
      </c>
      <c r="B84">
        <f>COUNTA($E$1:$E84)-1</f>
        <v>83</v>
      </c>
      <c r="C84" t="str">
        <f>VLOOKUP(E84,[1]猛禽分类列表!A:F,3,FALSE)</f>
        <v>未识别</v>
      </c>
      <c r="D84" t="str">
        <f>VLOOKUP(E84,[1]猛禽分类列表!A:F,2,FALSE)</f>
        <v>未识别</v>
      </c>
      <c r="E84" t="s">
        <v>116</v>
      </c>
      <c r="F84">
        <v>1</v>
      </c>
      <c r="G84" s="5">
        <v>0.43541666666666662</v>
      </c>
      <c r="H84" t="s">
        <v>115</v>
      </c>
      <c r="I84" t="s">
        <v>74</v>
      </c>
      <c r="J84" t="s">
        <v>71</v>
      </c>
      <c r="K84" t="s">
        <v>71</v>
      </c>
      <c r="L84">
        <v>28</v>
      </c>
      <c r="M84" t="s">
        <v>60</v>
      </c>
      <c r="O84" t="s">
        <v>44</v>
      </c>
    </row>
    <row r="85" spans="1:15" x14ac:dyDescent="0.2">
      <c r="A85" t="s">
        <v>37</v>
      </c>
      <c r="B85">
        <f>COUNTA($E$1:$E85)-1</f>
        <v>84</v>
      </c>
      <c r="C85" t="str">
        <f>VLOOKUP(E85,[1]猛禽分类列表!A:F,3,FALSE)</f>
        <v>未识别</v>
      </c>
      <c r="D85" t="str">
        <f>VLOOKUP(E85,[1]猛禽分类列表!A:F,2,FALSE)</f>
        <v>未识别</v>
      </c>
      <c r="E85" t="s">
        <v>116</v>
      </c>
      <c r="F85">
        <v>5</v>
      </c>
      <c r="G85" s="5">
        <v>0.44444444444444442</v>
      </c>
      <c r="H85" t="s">
        <v>115</v>
      </c>
      <c r="I85" t="s">
        <v>74</v>
      </c>
      <c r="J85" t="s">
        <v>71</v>
      </c>
      <c r="K85" t="s">
        <v>71</v>
      </c>
      <c r="L85">
        <v>28</v>
      </c>
      <c r="M85" t="s">
        <v>60</v>
      </c>
      <c r="O85" t="s">
        <v>44</v>
      </c>
    </row>
    <row r="86" spans="1:15" x14ac:dyDescent="0.2">
      <c r="A86" t="s">
        <v>37</v>
      </c>
      <c r="B86">
        <f>COUNTA($E$1:$E86)-1</f>
        <v>85</v>
      </c>
      <c r="C86" t="str">
        <f>VLOOKUP(E86,[1]猛禽分类列表!A:F,3,FALSE)</f>
        <v>鹰科</v>
      </c>
      <c r="D86">
        <f>VLOOKUP(E86,[1]猛禽分类列表!A:F,2,FALSE)</f>
        <v>0</v>
      </c>
      <c r="E86" t="s">
        <v>111</v>
      </c>
      <c r="F86">
        <v>2</v>
      </c>
      <c r="G86" s="5">
        <v>0.44444444444444442</v>
      </c>
      <c r="H86" s="6" t="s">
        <v>115</v>
      </c>
      <c r="I86" t="s">
        <v>74</v>
      </c>
      <c r="J86" t="s">
        <v>71</v>
      </c>
      <c r="K86" t="s">
        <v>71</v>
      </c>
      <c r="L86">
        <v>28</v>
      </c>
      <c r="M86" t="s">
        <v>60</v>
      </c>
      <c r="O86" t="s">
        <v>44</v>
      </c>
    </row>
    <row r="87" spans="1:15" x14ac:dyDescent="0.2">
      <c r="A87" t="s">
        <v>37</v>
      </c>
      <c r="B87">
        <f>COUNTA($E$1:$E87)-1</f>
        <v>86</v>
      </c>
      <c r="C87" t="str">
        <f>VLOOKUP(E87,[1]猛禽分类列表!A:F,3,FALSE)</f>
        <v>鹰科</v>
      </c>
      <c r="D87">
        <f>VLOOKUP(E87,[1]猛禽分类列表!A:F,2,FALSE)</f>
        <v>0</v>
      </c>
      <c r="E87" t="s">
        <v>66</v>
      </c>
      <c r="F87">
        <v>1</v>
      </c>
      <c r="G87" s="5">
        <v>0.44444444444444442</v>
      </c>
      <c r="H87" s="6" t="s">
        <v>115</v>
      </c>
      <c r="I87" t="s">
        <v>74</v>
      </c>
      <c r="J87" t="s">
        <v>71</v>
      </c>
      <c r="K87" t="s">
        <v>71</v>
      </c>
      <c r="L87">
        <v>28</v>
      </c>
      <c r="M87" t="s">
        <v>60</v>
      </c>
      <c r="O87" t="s">
        <v>44</v>
      </c>
    </row>
    <row r="88" spans="1:15" x14ac:dyDescent="0.2">
      <c r="A88" t="s">
        <v>37</v>
      </c>
      <c r="B88">
        <f>COUNTA($E$1:$E88)-1</f>
        <v>87</v>
      </c>
      <c r="C88" t="str">
        <f>VLOOKUP(E88,[1]猛禽分类列表!A:F,3,FALSE)</f>
        <v>鹰科</v>
      </c>
      <c r="D88">
        <f>VLOOKUP(E88,[1]猛禽分类列表!A:F,2,FALSE)</f>
        <v>0</v>
      </c>
      <c r="E88" t="s">
        <v>110</v>
      </c>
      <c r="F88">
        <v>1</v>
      </c>
      <c r="G88" s="5">
        <v>0.44444444444444442</v>
      </c>
      <c r="H88" s="6" t="s">
        <v>115</v>
      </c>
      <c r="I88" t="s">
        <v>74</v>
      </c>
      <c r="J88" t="s">
        <v>71</v>
      </c>
      <c r="K88" t="s">
        <v>71</v>
      </c>
      <c r="L88">
        <v>28</v>
      </c>
      <c r="M88" t="s">
        <v>60</v>
      </c>
      <c r="O88" t="s">
        <v>44</v>
      </c>
    </row>
    <row r="89" spans="1:15" x14ac:dyDescent="0.2">
      <c r="A89" t="s">
        <v>37</v>
      </c>
      <c r="B89">
        <f>COUNTA($E$1:$E89)-1</f>
        <v>88</v>
      </c>
      <c r="C89" t="str">
        <f>VLOOKUP(E89,[1]猛禽分类列表!A:F,3,FALSE)</f>
        <v>鹰科</v>
      </c>
      <c r="D89">
        <f>VLOOKUP(E89,[1]猛禽分类列表!A:F,2,FALSE)</f>
        <v>0</v>
      </c>
      <c r="E89" t="s">
        <v>66</v>
      </c>
      <c r="F89">
        <v>1</v>
      </c>
      <c r="G89" s="5">
        <v>0.44722222222222219</v>
      </c>
      <c r="H89" s="6" t="s">
        <v>80</v>
      </c>
      <c r="I89" t="s">
        <v>74</v>
      </c>
      <c r="J89" t="s">
        <v>70</v>
      </c>
      <c r="K89" t="s">
        <v>70</v>
      </c>
      <c r="L89">
        <v>28</v>
      </c>
      <c r="M89" t="s">
        <v>60</v>
      </c>
      <c r="O89" t="s">
        <v>44</v>
      </c>
    </row>
    <row r="90" spans="1:15" x14ac:dyDescent="0.2">
      <c r="A90" t="s">
        <v>37</v>
      </c>
      <c r="B90">
        <f>COUNTA($E$1:$E90)-1</f>
        <v>89</v>
      </c>
      <c r="C90" t="str">
        <f>VLOOKUP(E90,[1]猛禽分类列表!A:F,3,FALSE)</f>
        <v>鹰科</v>
      </c>
      <c r="D90">
        <f>VLOOKUP(E90,[1]猛禽分类列表!A:F,2,FALSE)</f>
        <v>0</v>
      </c>
      <c r="E90" t="s">
        <v>66</v>
      </c>
      <c r="F90">
        <v>1</v>
      </c>
      <c r="G90" s="5">
        <v>0.4513888888888889</v>
      </c>
      <c r="H90" s="6" t="s">
        <v>80</v>
      </c>
      <c r="I90" t="s">
        <v>74</v>
      </c>
      <c r="J90" t="s">
        <v>70</v>
      </c>
      <c r="K90" t="s">
        <v>70</v>
      </c>
      <c r="L90">
        <v>28</v>
      </c>
      <c r="M90" t="s">
        <v>60</v>
      </c>
      <c r="O90" t="s">
        <v>44</v>
      </c>
    </row>
    <row r="91" spans="1:15" x14ac:dyDescent="0.2">
      <c r="A91" t="s">
        <v>37</v>
      </c>
      <c r="B91">
        <f>COUNTA($E$1:$E91)-1</f>
        <v>90</v>
      </c>
      <c r="C91" t="str">
        <f>VLOOKUP(E91,[1]猛禽分类列表!A:F,3,FALSE)</f>
        <v>鹰科</v>
      </c>
      <c r="D91">
        <f>VLOOKUP(E91,[1]猛禽分类列表!A:F,2,FALSE)</f>
        <v>0</v>
      </c>
      <c r="E91" t="s">
        <v>111</v>
      </c>
      <c r="F91">
        <v>1</v>
      </c>
      <c r="G91" s="5">
        <v>0.45277777777777778</v>
      </c>
      <c r="H91" s="6" t="s">
        <v>80</v>
      </c>
      <c r="I91" t="s">
        <v>74</v>
      </c>
      <c r="J91" t="s">
        <v>70</v>
      </c>
      <c r="K91" t="s">
        <v>70</v>
      </c>
      <c r="L91">
        <v>28</v>
      </c>
      <c r="M91" t="s">
        <v>60</v>
      </c>
      <c r="O91" t="s">
        <v>44</v>
      </c>
    </row>
    <row r="92" spans="1:15" x14ac:dyDescent="0.2">
      <c r="A92" t="s">
        <v>37</v>
      </c>
      <c r="B92">
        <f>COUNTA($E$1:$E92)-1</f>
        <v>91</v>
      </c>
      <c r="C92" t="str">
        <f>VLOOKUP(E92,[1]猛禽分类列表!A:F,3,FALSE)</f>
        <v>未识别</v>
      </c>
      <c r="D92" t="str">
        <f>VLOOKUP(E92,[1]猛禽分类列表!A:F,2,FALSE)</f>
        <v>未识别</v>
      </c>
      <c r="E92" t="s">
        <v>116</v>
      </c>
      <c r="F92">
        <v>2</v>
      </c>
      <c r="G92" s="5">
        <v>0.45555555555555555</v>
      </c>
      <c r="H92" s="6" t="s">
        <v>80</v>
      </c>
      <c r="I92" t="s">
        <v>74</v>
      </c>
      <c r="J92" t="s">
        <v>70</v>
      </c>
      <c r="K92" t="s">
        <v>70</v>
      </c>
      <c r="L92">
        <v>28</v>
      </c>
      <c r="M92" t="s">
        <v>60</v>
      </c>
      <c r="O92" t="s">
        <v>44</v>
      </c>
    </row>
    <row r="93" spans="1:15" x14ac:dyDescent="0.2">
      <c r="A93" t="s">
        <v>37</v>
      </c>
      <c r="B93">
        <f>COUNTA($E$1:$E93)-1</f>
        <v>92</v>
      </c>
      <c r="C93" t="str">
        <f>VLOOKUP(E93,[1]猛禽分类列表!A:F,3,FALSE)</f>
        <v>鹰科</v>
      </c>
      <c r="D93">
        <f>VLOOKUP(E93,[1]猛禽分类列表!A:F,2,FALSE)</f>
        <v>0</v>
      </c>
      <c r="E93" t="s">
        <v>66</v>
      </c>
      <c r="F93">
        <v>1</v>
      </c>
      <c r="G93" s="5">
        <v>0.45694444444444443</v>
      </c>
      <c r="H93" s="6" t="s">
        <v>80</v>
      </c>
      <c r="I93" t="s">
        <v>74</v>
      </c>
      <c r="J93" t="s">
        <v>70</v>
      </c>
      <c r="K93" t="s">
        <v>70</v>
      </c>
      <c r="L93">
        <v>28</v>
      </c>
      <c r="M93" t="s">
        <v>60</v>
      </c>
      <c r="O93" t="s">
        <v>44</v>
      </c>
    </row>
    <row r="94" spans="1:15" x14ac:dyDescent="0.2">
      <c r="A94" t="s">
        <v>37</v>
      </c>
      <c r="B94">
        <f>COUNTA($E$1:$E94)-1</f>
        <v>93</v>
      </c>
      <c r="C94" t="str">
        <f>VLOOKUP(E94,[1]猛禽分类列表!A:F,3,FALSE)</f>
        <v>未识别</v>
      </c>
      <c r="D94" t="str">
        <f>VLOOKUP(E94,[1]猛禽分类列表!A:F,2,FALSE)</f>
        <v>未识别</v>
      </c>
      <c r="E94" t="s">
        <v>116</v>
      </c>
      <c r="F94">
        <v>2</v>
      </c>
      <c r="G94" s="5">
        <v>0.45833333333333331</v>
      </c>
      <c r="H94" s="6" t="s">
        <v>115</v>
      </c>
      <c r="I94" t="s">
        <v>74</v>
      </c>
      <c r="J94" t="s">
        <v>70</v>
      </c>
      <c r="K94" t="s">
        <v>70</v>
      </c>
      <c r="L94">
        <v>28</v>
      </c>
      <c r="M94" t="s">
        <v>60</v>
      </c>
      <c r="O94" t="s">
        <v>44</v>
      </c>
    </row>
    <row r="95" spans="1:15" x14ac:dyDescent="0.2">
      <c r="A95" t="s">
        <v>37</v>
      </c>
      <c r="B95">
        <f>COUNTA($E$1:$E95)-1</f>
        <v>94</v>
      </c>
      <c r="C95" t="str">
        <f>VLOOKUP(E95,[1]猛禽分类列表!A:F,3,FALSE)</f>
        <v>鹰科</v>
      </c>
      <c r="D95">
        <f>VLOOKUP(E95,[1]猛禽分类列表!A:F,2,FALSE)</f>
        <v>0</v>
      </c>
      <c r="E95" t="s">
        <v>110</v>
      </c>
      <c r="F95">
        <v>1</v>
      </c>
      <c r="G95" s="5">
        <v>0.4597222222222222</v>
      </c>
      <c r="H95" s="6" t="s">
        <v>80</v>
      </c>
      <c r="I95" t="s">
        <v>74</v>
      </c>
      <c r="J95" t="s">
        <v>70</v>
      </c>
      <c r="K95" t="s">
        <v>70</v>
      </c>
      <c r="L95">
        <v>28</v>
      </c>
      <c r="M95" t="s">
        <v>60</v>
      </c>
      <c r="O95" t="s">
        <v>44</v>
      </c>
    </row>
    <row r="96" spans="1:15" x14ac:dyDescent="0.2">
      <c r="A96" t="s">
        <v>41</v>
      </c>
      <c r="B96">
        <f>COUNTA($E$1:$E96)-1</f>
        <v>95</v>
      </c>
      <c r="C96" t="str">
        <f>VLOOKUP(E96,[1]猛禽分类列表!A:F,3,FALSE)</f>
        <v>鹰科</v>
      </c>
      <c r="D96">
        <f>VLOOKUP(E96,[1]猛禽分类列表!A:F,2,FALSE)</f>
        <v>0</v>
      </c>
      <c r="E96" t="s">
        <v>67</v>
      </c>
      <c r="F96">
        <v>1</v>
      </c>
      <c r="G96" s="5">
        <v>0.40069444444444446</v>
      </c>
      <c r="H96" s="6" t="s">
        <v>80</v>
      </c>
      <c r="I96" t="s">
        <v>74</v>
      </c>
      <c r="J96" t="s">
        <v>70</v>
      </c>
      <c r="K96" t="s">
        <v>70</v>
      </c>
      <c r="L96">
        <v>27</v>
      </c>
      <c r="M96" t="s">
        <v>60</v>
      </c>
      <c r="O96" t="s">
        <v>44</v>
      </c>
    </row>
    <row r="97" spans="1:20" x14ac:dyDescent="0.2">
      <c r="A97" t="s">
        <v>41</v>
      </c>
      <c r="B97">
        <f>COUNTA($E$1:$E97)-1</f>
        <v>96</v>
      </c>
      <c r="C97" t="str">
        <f>VLOOKUP(E97,[1]猛禽分类列表!A:F,3,FALSE)</f>
        <v>鹰科</v>
      </c>
      <c r="D97">
        <f>VLOOKUP(E97,[1]猛禽分类列表!A:F,2,FALSE)</f>
        <v>0</v>
      </c>
      <c r="E97" t="s">
        <v>110</v>
      </c>
      <c r="F97">
        <v>1</v>
      </c>
      <c r="G97" s="5">
        <v>0.40138888888888885</v>
      </c>
      <c r="H97" s="6" t="s">
        <v>80</v>
      </c>
      <c r="I97" t="s">
        <v>74</v>
      </c>
      <c r="J97" t="s">
        <v>70</v>
      </c>
      <c r="K97" t="s">
        <v>70</v>
      </c>
      <c r="L97">
        <v>27</v>
      </c>
      <c r="M97" t="s">
        <v>60</v>
      </c>
      <c r="O97" t="s">
        <v>44</v>
      </c>
    </row>
    <row r="98" spans="1:20" x14ac:dyDescent="0.2">
      <c r="A98" t="s">
        <v>41</v>
      </c>
      <c r="B98">
        <f>COUNTA($E$1:$E98)-1</f>
        <v>97</v>
      </c>
      <c r="C98" t="str">
        <f>VLOOKUP(E98,[1]猛禽分类列表!A:F,3,FALSE)</f>
        <v>鹰科</v>
      </c>
      <c r="D98">
        <f>VLOOKUP(E98,[1]猛禽分类列表!A:F,2,FALSE)</f>
        <v>0</v>
      </c>
      <c r="E98" t="s">
        <v>101</v>
      </c>
      <c r="F98">
        <v>1</v>
      </c>
      <c r="G98" s="5">
        <v>0.40277777777777773</v>
      </c>
      <c r="H98" s="6" t="s">
        <v>80</v>
      </c>
      <c r="I98" t="s">
        <v>74</v>
      </c>
      <c r="J98" t="s">
        <v>70</v>
      </c>
      <c r="K98" t="s">
        <v>70</v>
      </c>
      <c r="L98">
        <v>27</v>
      </c>
      <c r="M98" t="s">
        <v>60</v>
      </c>
      <c r="O98" t="s">
        <v>44</v>
      </c>
    </row>
    <row r="99" spans="1:20" x14ac:dyDescent="0.2">
      <c r="A99" t="s">
        <v>41</v>
      </c>
      <c r="B99">
        <f>COUNTA($E$1:$E99)-1</f>
        <v>98</v>
      </c>
      <c r="C99" t="str">
        <f>VLOOKUP(E99,[1]猛禽分类列表!A:F,3,FALSE)</f>
        <v>鹰科</v>
      </c>
      <c r="D99">
        <f>VLOOKUP(E99,[1]猛禽分类列表!A:F,2,FALSE)</f>
        <v>0</v>
      </c>
      <c r="E99" t="s">
        <v>110</v>
      </c>
      <c r="F99">
        <v>1</v>
      </c>
      <c r="G99" s="5">
        <v>0.40625</v>
      </c>
      <c r="H99" s="6" t="s">
        <v>80</v>
      </c>
      <c r="I99" t="s">
        <v>74</v>
      </c>
      <c r="J99" t="s">
        <v>70</v>
      </c>
      <c r="K99" t="s">
        <v>70</v>
      </c>
      <c r="L99">
        <v>27</v>
      </c>
      <c r="M99" t="s">
        <v>60</v>
      </c>
      <c r="O99" t="s">
        <v>44</v>
      </c>
    </row>
    <row r="100" spans="1:20" x14ac:dyDescent="0.2">
      <c r="A100" t="s">
        <v>41</v>
      </c>
      <c r="B100">
        <f>COUNTA($E$1:$E100)-1</f>
        <v>99</v>
      </c>
      <c r="C100" t="str">
        <f>VLOOKUP(E100,[1]猛禽分类列表!A:F,3,FALSE)</f>
        <v>鹰科</v>
      </c>
      <c r="D100">
        <f>VLOOKUP(E100,[1]猛禽分类列表!A:F,2,FALSE)</f>
        <v>0</v>
      </c>
      <c r="E100" t="s">
        <v>66</v>
      </c>
      <c r="F100">
        <v>1</v>
      </c>
      <c r="G100" s="5">
        <v>0.4069444444444445</v>
      </c>
      <c r="H100" s="6" t="s">
        <v>80</v>
      </c>
      <c r="I100" t="s">
        <v>74</v>
      </c>
      <c r="J100" t="s">
        <v>70</v>
      </c>
      <c r="K100" t="s">
        <v>70</v>
      </c>
      <c r="L100">
        <v>27</v>
      </c>
      <c r="M100" t="s">
        <v>60</v>
      </c>
      <c r="O100" t="s">
        <v>44</v>
      </c>
    </row>
    <row r="101" spans="1:20" x14ac:dyDescent="0.2">
      <c r="A101" t="s">
        <v>41</v>
      </c>
      <c r="B101">
        <f>COUNTA($E$1:$E101)-1</f>
        <v>100</v>
      </c>
      <c r="C101" t="str">
        <f>VLOOKUP(E101,[1]猛禽分类列表!A:F,3,FALSE)</f>
        <v>鹰科</v>
      </c>
      <c r="D101">
        <f>VLOOKUP(E101,[1]猛禽分类列表!A:F,2,FALSE)</f>
        <v>0</v>
      </c>
      <c r="E101" t="s">
        <v>117</v>
      </c>
      <c r="F101">
        <v>2</v>
      </c>
      <c r="G101" s="5">
        <v>0.40833333333333338</v>
      </c>
      <c r="H101" s="6" t="s">
        <v>80</v>
      </c>
      <c r="I101" t="s">
        <v>74</v>
      </c>
      <c r="J101" t="s">
        <v>70</v>
      </c>
      <c r="K101" t="s">
        <v>70</v>
      </c>
      <c r="L101">
        <v>27</v>
      </c>
      <c r="M101" t="s">
        <v>60</v>
      </c>
      <c r="O101" t="s">
        <v>44</v>
      </c>
    </row>
    <row r="102" spans="1:20" x14ac:dyDescent="0.2">
      <c r="A102" t="s">
        <v>41</v>
      </c>
      <c r="B102">
        <f>COUNTA($E$1:$E102)-1</f>
        <v>101</v>
      </c>
      <c r="C102" t="str">
        <f>VLOOKUP(E102,[1]猛禽分类列表!A:F,3,FALSE)</f>
        <v>鹰科</v>
      </c>
      <c r="D102">
        <f>VLOOKUP(E102,[1]猛禽分类列表!A:F,2,FALSE)</f>
        <v>0</v>
      </c>
      <c r="E102" t="s">
        <v>66</v>
      </c>
      <c r="F102">
        <v>1</v>
      </c>
      <c r="G102" s="5">
        <v>0.41736111111111113</v>
      </c>
      <c r="H102" s="6" t="s">
        <v>80</v>
      </c>
      <c r="I102" t="s">
        <v>74</v>
      </c>
      <c r="J102" t="s">
        <v>70</v>
      </c>
      <c r="K102" t="s">
        <v>70</v>
      </c>
      <c r="L102">
        <v>27</v>
      </c>
      <c r="M102" t="s">
        <v>60</v>
      </c>
      <c r="O102" t="s">
        <v>44</v>
      </c>
    </row>
    <row r="103" spans="1:20" x14ac:dyDescent="0.2">
      <c r="A103" t="s">
        <v>41</v>
      </c>
      <c r="B103">
        <f>COUNTA($E$1:$E103)-1</f>
        <v>102</v>
      </c>
      <c r="C103" t="str">
        <f>VLOOKUP(E103,[1]猛禽分类列表!A:F,3,FALSE)</f>
        <v>鹰科</v>
      </c>
      <c r="D103">
        <f>VLOOKUP(E103,[1]猛禽分类列表!A:F,2,FALSE)</f>
        <v>0</v>
      </c>
      <c r="E103" t="s">
        <v>100</v>
      </c>
      <c r="F103">
        <v>1</v>
      </c>
      <c r="G103" s="5">
        <v>0.42986111111111108</v>
      </c>
      <c r="H103" s="6" t="s">
        <v>80</v>
      </c>
      <c r="I103" t="s">
        <v>74</v>
      </c>
      <c r="J103" t="s">
        <v>70</v>
      </c>
      <c r="K103" t="s">
        <v>70</v>
      </c>
      <c r="L103">
        <v>27</v>
      </c>
      <c r="M103" t="s">
        <v>60</v>
      </c>
      <c r="O103" t="s">
        <v>44</v>
      </c>
    </row>
    <row r="104" spans="1:20" x14ac:dyDescent="0.2">
      <c r="A104" t="s">
        <v>41</v>
      </c>
      <c r="B104">
        <f>COUNTA($E$1:$E104)-1</f>
        <v>103</v>
      </c>
      <c r="C104" t="str">
        <f>VLOOKUP(E104,[1]猛禽分类列表!A:F,3,FALSE)</f>
        <v>未识别</v>
      </c>
      <c r="D104" t="str">
        <f>VLOOKUP(E104,[1]猛禽分类列表!A:F,2,FALSE)</f>
        <v>未识别</v>
      </c>
      <c r="E104" t="s">
        <v>116</v>
      </c>
      <c r="F104">
        <v>1</v>
      </c>
      <c r="G104" s="5">
        <v>0.43402777777777773</v>
      </c>
      <c r="H104" s="10" t="s">
        <v>80</v>
      </c>
      <c r="I104" t="s">
        <v>74</v>
      </c>
      <c r="J104" t="s">
        <v>70</v>
      </c>
      <c r="K104" t="s">
        <v>70</v>
      </c>
      <c r="L104">
        <v>27</v>
      </c>
      <c r="M104" t="s">
        <v>60</v>
      </c>
      <c r="O104" t="s">
        <v>44</v>
      </c>
    </row>
    <row r="105" spans="1:20" x14ac:dyDescent="0.2">
      <c r="A105" t="s">
        <v>41</v>
      </c>
      <c r="B105">
        <f>COUNTA($E$1:$E105)-1</f>
        <v>104</v>
      </c>
      <c r="C105" t="str">
        <f>VLOOKUP(E105,[1]猛禽分类列表!A:F,3,FALSE)</f>
        <v>鹰科</v>
      </c>
      <c r="D105">
        <f>VLOOKUP(E105,[1]猛禽分类列表!A:F,2,FALSE)</f>
        <v>0</v>
      </c>
      <c r="E105" t="s">
        <v>110</v>
      </c>
      <c r="F105">
        <v>2</v>
      </c>
      <c r="G105" s="5">
        <v>0.44513888888888892</v>
      </c>
      <c r="H105" s="6" t="s">
        <v>80</v>
      </c>
      <c r="I105" t="s">
        <v>74</v>
      </c>
      <c r="J105" t="s">
        <v>70</v>
      </c>
      <c r="K105" t="s">
        <v>70</v>
      </c>
      <c r="L105">
        <v>27</v>
      </c>
      <c r="M105" t="s">
        <v>60</v>
      </c>
      <c r="O105" t="s">
        <v>44</v>
      </c>
    </row>
    <row r="106" spans="1:20" x14ac:dyDescent="0.2">
      <c r="A106" t="s">
        <v>41</v>
      </c>
      <c r="B106">
        <f>COUNTA($E$1:$E106)-1</f>
        <v>105</v>
      </c>
      <c r="C106" t="str">
        <f>VLOOKUP(E106,[1]猛禽分类列表!A:F,3,FALSE)</f>
        <v>鹰科</v>
      </c>
      <c r="D106">
        <f>VLOOKUP(E106,[1]猛禽分类列表!A:F,2,FALSE)</f>
        <v>0</v>
      </c>
      <c r="E106" t="s">
        <v>118</v>
      </c>
      <c r="F106">
        <v>1</v>
      </c>
      <c r="G106" s="5">
        <v>0.45416666666666666</v>
      </c>
      <c r="H106" s="10" t="s">
        <v>80</v>
      </c>
      <c r="I106" t="s">
        <v>119</v>
      </c>
      <c r="J106" t="s">
        <v>70</v>
      </c>
      <c r="K106" t="s">
        <v>70</v>
      </c>
      <c r="L106">
        <v>27</v>
      </c>
      <c r="M106" t="s">
        <v>60</v>
      </c>
      <c r="O106" t="s">
        <v>44</v>
      </c>
    </row>
    <row r="107" spans="1:20" x14ac:dyDescent="0.2">
      <c r="A107" t="s">
        <v>45</v>
      </c>
      <c r="B107">
        <f>COUNTA($E$1:$E107)-1</f>
        <v>106</v>
      </c>
      <c r="C107" t="str">
        <f>VLOOKUP(E107,[1]猛禽分类列表!A:F,3,FALSE)</f>
        <v>鹰科</v>
      </c>
      <c r="D107">
        <f>VLOOKUP(E107,[1]猛禽分类列表!A:F,2,FALSE)</f>
        <v>0</v>
      </c>
      <c r="E107" t="s">
        <v>113</v>
      </c>
      <c r="F107">
        <v>1</v>
      </c>
      <c r="G107" s="5">
        <v>0.40763888888888888</v>
      </c>
      <c r="H107" t="s">
        <v>74</v>
      </c>
      <c r="I107" t="s">
        <v>119</v>
      </c>
      <c r="J107" t="s">
        <v>70</v>
      </c>
      <c r="K107" t="s">
        <v>70</v>
      </c>
      <c r="M107" t="s">
        <v>120</v>
      </c>
    </row>
    <row r="108" spans="1:20" x14ac:dyDescent="0.2">
      <c r="A108" t="s">
        <v>45</v>
      </c>
      <c r="B108">
        <f>COUNTA($E$1:$E108)-1</f>
        <v>107</v>
      </c>
      <c r="C108" t="str">
        <f>VLOOKUP(E108,[1]猛禽分类列表!A:F,3,FALSE)</f>
        <v>鹰科</v>
      </c>
      <c r="D108">
        <f>VLOOKUP(E108,[1]猛禽分类列表!A:F,2,FALSE)</f>
        <v>0</v>
      </c>
      <c r="E108" t="s">
        <v>118</v>
      </c>
      <c r="F108">
        <v>1</v>
      </c>
      <c r="G108" s="5">
        <v>0.44861111111111113</v>
      </c>
      <c r="H108" s="10" t="s">
        <v>80</v>
      </c>
      <c r="I108" t="s">
        <v>119</v>
      </c>
      <c r="J108" t="s">
        <v>70</v>
      </c>
      <c r="K108" t="s">
        <v>70</v>
      </c>
      <c r="M108" t="s">
        <v>120</v>
      </c>
    </row>
    <row r="109" spans="1:20" x14ac:dyDescent="0.2">
      <c r="A109" t="s">
        <v>45</v>
      </c>
      <c r="B109">
        <f>COUNTA($E$1:$E109)-1</f>
        <v>108</v>
      </c>
      <c r="C109" t="str">
        <f>VLOOKUP(E109,[1]猛禽分类列表!A:F,3,FALSE)</f>
        <v>鹰科</v>
      </c>
      <c r="D109">
        <f>VLOOKUP(E109,[1]猛禽分类列表!A:F,2,FALSE)</f>
        <v>0</v>
      </c>
      <c r="E109" t="s">
        <v>118</v>
      </c>
      <c r="F109">
        <v>1</v>
      </c>
      <c r="G109" s="5">
        <v>0.45277777777777778</v>
      </c>
      <c r="H109" t="s">
        <v>119</v>
      </c>
      <c r="I109" t="s">
        <v>74</v>
      </c>
      <c r="J109" t="s">
        <v>70</v>
      </c>
      <c r="K109" t="s">
        <v>70</v>
      </c>
      <c r="M109" t="s">
        <v>120</v>
      </c>
      <c r="T109" t="s">
        <v>121</v>
      </c>
    </row>
    <row r="110" spans="1:20" x14ac:dyDescent="0.2">
      <c r="A110" t="s">
        <v>45</v>
      </c>
      <c r="B110">
        <f>COUNTA($E$1:$E110)-1</f>
        <v>109</v>
      </c>
      <c r="C110" t="str">
        <f>VLOOKUP(E110,[1]猛禽分类列表!A:F,3,FALSE)</f>
        <v>鹰科</v>
      </c>
      <c r="D110">
        <f>VLOOKUP(E110,[1]猛禽分类列表!A:F,2,FALSE)</f>
        <v>0</v>
      </c>
      <c r="E110" t="s">
        <v>122</v>
      </c>
      <c r="F110">
        <v>1</v>
      </c>
      <c r="G110" s="5">
        <v>0.45277777777777778</v>
      </c>
      <c r="H110" t="s">
        <v>119</v>
      </c>
      <c r="I110" t="s">
        <v>74</v>
      </c>
      <c r="J110" t="s">
        <v>70</v>
      </c>
      <c r="K110" t="s">
        <v>70</v>
      </c>
      <c r="M110" t="s">
        <v>120</v>
      </c>
      <c r="T110" t="s">
        <v>123</v>
      </c>
    </row>
    <row r="111" spans="1:20" x14ac:dyDescent="0.2">
      <c r="A111" t="s">
        <v>45</v>
      </c>
      <c r="B111">
        <f>COUNTA($E$1:$E111)-1</f>
        <v>110</v>
      </c>
      <c r="C111" t="str">
        <f>VLOOKUP(E111,[1]猛禽分类列表!A:F,3,FALSE)</f>
        <v>鹰科</v>
      </c>
      <c r="D111">
        <f>VLOOKUP(E111,[1]猛禽分类列表!A:F,2,FALSE)</f>
        <v>0</v>
      </c>
      <c r="E111" t="s">
        <v>110</v>
      </c>
      <c r="F111">
        <v>1</v>
      </c>
      <c r="G111" s="5">
        <v>0.4680555555555555</v>
      </c>
      <c r="H111" t="s">
        <v>119</v>
      </c>
      <c r="I111" t="s">
        <v>74</v>
      </c>
      <c r="J111" t="s">
        <v>70</v>
      </c>
      <c r="K111" t="s">
        <v>70</v>
      </c>
      <c r="M111" t="s">
        <v>120</v>
      </c>
      <c r="P111" t="s">
        <v>81</v>
      </c>
    </row>
    <row r="112" spans="1:20" x14ac:dyDescent="0.2">
      <c r="A112" t="s">
        <v>45</v>
      </c>
      <c r="B112">
        <f>COUNTA($E$1:$E112)-1</f>
        <v>111</v>
      </c>
      <c r="C112" t="str">
        <f>VLOOKUP(E112,[1]猛禽分类列表!A:F,3,FALSE)</f>
        <v>鹰科</v>
      </c>
      <c r="D112">
        <f>VLOOKUP(E112,[1]猛禽分类列表!A:F,2,FALSE)</f>
        <v>0</v>
      </c>
      <c r="E112" t="s">
        <v>111</v>
      </c>
      <c r="F112">
        <v>1</v>
      </c>
      <c r="G112" s="5">
        <v>0.48333333333333334</v>
      </c>
      <c r="H112" t="s">
        <v>74</v>
      </c>
      <c r="I112" t="s">
        <v>69</v>
      </c>
      <c r="J112" t="s">
        <v>70</v>
      </c>
      <c r="K112" t="s">
        <v>70</v>
      </c>
      <c r="M112" t="s">
        <v>120</v>
      </c>
      <c r="T112" t="s">
        <v>114</v>
      </c>
    </row>
    <row r="113" spans="1:20" x14ac:dyDescent="0.2">
      <c r="A113" t="s">
        <v>48</v>
      </c>
      <c r="B113">
        <f>COUNTA($E$1:$E113)-1</f>
        <v>112</v>
      </c>
      <c r="C113" t="str">
        <f>VLOOKUP(E113,[1]猛禽分类列表!A:F,3,FALSE)</f>
        <v>鹰科</v>
      </c>
      <c r="D113">
        <f>VLOOKUP(E113,[1]猛禽分类列表!A:F,2,FALSE)</f>
        <v>0</v>
      </c>
      <c r="E113" t="s">
        <v>118</v>
      </c>
      <c r="F113">
        <v>1</v>
      </c>
      <c r="G113" s="5">
        <v>0.44791666666666669</v>
      </c>
      <c r="H113" t="s">
        <v>80</v>
      </c>
      <c r="I113" t="s">
        <v>80</v>
      </c>
      <c r="J113" t="s">
        <v>70</v>
      </c>
      <c r="K113" t="s">
        <v>70</v>
      </c>
      <c r="M113" t="s">
        <v>95</v>
      </c>
      <c r="T113" t="s">
        <v>124</v>
      </c>
    </row>
    <row r="114" spans="1:20" x14ac:dyDescent="0.2">
      <c r="A114" t="s">
        <v>48</v>
      </c>
      <c r="B114">
        <f>COUNTA($E$1:$E114)-1</f>
        <v>113</v>
      </c>
      <c r="C114" t="str">
        <f>VLOOKUP(E114,[1]猛禽分类列表!A:F,3,FALSE)</f>
        <v>鹰科</v>
      </c>
      <c r="D114">
        <f>VLOOKUP(E114,[1]猛禽分类列表!A:F,2,FALSE)</f>
        <v>0</v>
      </c>
      <c r="E114" t="s">
        <v>118</v>
      </c>
      <c r="F114">
        <v>1</v>
      </c>
      <c r="G114" s="5">
        <v>0.55555555555555558</v>
      </c>
      <c r="H114" t="s">
        <v>69</v>
      </c>
      <c r="I114" t="s">
        <v>74</v>
      </c>
      <c r="J114" t="s">
        <v>70</v>
      </c>
      <c r="K114" t="s">
        <v>70</v>
      </c>
      <c r="M114" t="s">
        <v>95</v>
      </c>
    </row>
    <row r="115" spans="1:20" x14ac:dyDescent="0.2">
      <c r="A115" t="s">
        <v>125</v>
      </c>
      <c r="B115">
        <f>COUNTA($E$1:$E115)-1</f>
        <v>114</v>
      </c>
      <c r="C115" t="str">
        <f>VLOOKUP(E115,[1]猛禽分类列表!A:F,3,FALSE)</f>
        <v>鹰科</v>
      </c>
      <c r="D115">
        <f>VLOOKUP(E115,[1]猛禽分类列表!A:F,2,FALSE)</f>
        <v>0</v>
      </c>
      <c r="E115" t="s">
        <v>66</v>
      </c>
      <c r="F115">
        <v>1</v>
      </c>
      <c r="G115" s="5">
        <v>0.4993055555555555</v>
      </c>
      <c r="H115" t="s">
        <v>80</v>
      </c>
      <c r="I115" t="s">
        <v>74</v>
      </c>
      <c r="J115" t="s">
        <v>70</v>
      </c>
      <c r="K115" t="s">
        <v>70</v>
      </c>
      <c r="M115" t="s">
        <v>95</v>
      </c>
    </row>
    <row r="116" spans="1:20" x14ac:dyDescent="0.2">
      <c r="A116" t="s">
        <v>125</v>
      </c>
      <c r="B116">
        <f>COUNTA($E$1:$E116)-1</f>
        <v>115</v>
      </c>
      <c r="C116" t="str">
        <f>VLOOKUP(E116,[1]猛禽分类列表!A:F,3,FALSE)</f>
        <v>鹰科</v>
      </c>
      <c r="D116">
        <f>VLOOKUP(E116,[1]猛禽分类列表!A:F,2,FALSE)</f>
        <v>0</v>
      </c>
      <c r="E116" t="s">
        <v>113</v>
      </c>
      <c r="F116">
        <v>1</v>
      </c>
      <c r="G116" s="5">
        <v>0.56597222222222221</v>
      </c>
      <c r="H116" t="s">
        <v>80</v>
      </c>
      <c r="I116" t="s">
        <v>80</v>
      </c>
      <c r="J116" t="s">
        <v>70</v>
      </c>
      <c r="K116" t="s">
        <v>70</v>
      </c>
      <c r="M116" t="s">
        <v>95</v>
      </c>
    </row>
    <row r="117" spans="1:20" x14ac:dyDescent="0.2">
      <c r="A117" t="s">
        <v>55</v>
      </c>
      <c r="B117">
        <f>COUNTA($E$1:$E117)-1</f>
        <v>116</v>
      </c>
      <c r="C117" t="str">
        <f>VLOOKUP(E117,[1]猛禽分类列表!A:F,3,FALSE)</f>
        <v>鹰科</v>
      </c>
      <c r="D117">
        <f>VLOOKUP(E117,[1]猛禽分类列表!A:F,2,FALSE)</f>
        <v>0</v>
      </c>
      <c r="E117" t="s">
        <v>100</v>
      </c>
      <c r="F117">
        <v>1</v>
      </c>
      <c r="G117" s="5">
        <v>0.46319444444444446</v>
      </c>
      <c r="H117" t="s">
        <v>80</v>
      </c>
      <c r="I117" t="s">
        <v>74</v>
      </c>
      <c r="J117" t="s">
        <v>70</v>
      </c>
      <c r="K117" t="s">
        <v>70</v>
      </c>
      <c r="M117" t="s">
        <v>95</v>
      </c>
    </row>
    <row r="118" spans="1:20" x14ac:dyDescent="0.2">
      <c r="A118" t="s">
        <v>55</v>
      </c>
      <c r="B118">
        <f>COUNTA($E$1:$E118)-1</f>
        <v>117</v>
      </c>
      <c r="C118" t="str">
        <f>VLOOKUP(E118,[1]猛禽分类列表!A:F,3,FALSE)</f>
        <v>鹰科</v>
      </c>
      <c r="D118">
        <f>VLOOKUP(E118,[1]猛禽分类列表!A:F,2,FALSE)</f>
        <v>0</v>
      </c>
      <c r="E118" t="s">
        <v>66</v>
      </c>
      <c r="F118">
        <v>1</v>
      </c>
      <c r="G118" s="5">
        <v>0.47847222222222219</v>
      </c>
      <c r="H118" t="s">
        <v>80</v>
      </c>
      <c r="I118" t="s">
        <v>74</v>
      </c>
      <c r="J118" t="s">
        <v>70</v>
      </c>
      <c r="K118" t="s">
        <v>70</v>
      </c>
      <c r="M118" t="s">
        <v>95</v>
      </c>
    </row>
    <row r="119" spans="1:20" x14ac:dyDescent="0.2">
      <c r="A119" t="s">
        <v>55</v>
      </c>
      <c r="B119">
        <f>COUNTA($E$1:$E119)-1</f>
        <v>118</v>
      </c>
      <c r="C119" t="str">
        <f>VLOOKUP(E119,[1]猛禽分类列表!A:F,3,FALSE)</f>
        <v>鹰科</v>
      </c>
      <c r="D119">
        <f>VLOOKUP(E119,[1]猛禽分类列表!A:F,2,FALSE)</f>
        <v>0</v>
      </c>
      <c r="E119" t="s">
        <v>66</v>
      </c>
      <c r="F119">
        <v>1</v>
      </c>
      <c r="G119" s="5">
        <v>0.47847222222222219</v>
      </c>
      <c r="H119" t="s">
        <v>80</v>
      </c>
      <c r="I119" t="s">
        <v>74</v>
      </c>
      <c r="J119" t="s">
        <v>70</v>
      </c>
      <c r="K119" t="s">
        <v>70</v>
      </c>
      <c r="M119" t="s">
        <v>95</v>
      </c>
    </row>
    <row r="120" spans="1:20" x14ac:dyDescent="0.2">
      <c r="A120" t="s">
        <v>126</v>
      </c>
      <c r="B120">
        <f>COUNTA($E$1:$E120)-1</f>
        <v>119</v>
      </c>
      <c r="C120" t="str">
        <f>VLOOKUP(E120,[1]猛禽分类列表!A:F,3,FALSE)</f>
        <v>鹰科</v>
      </c>
      <c r="D120">
        <f>VLOOKUP(E120,[1]猛禽分类列表!A:F,2,FALSE)</f>
        <v>0</v>
      </c>
      <c r="E120" t="s">
        <v>66</v>
      </c>
      <c r="F120">
        <v>3</v>
      </c>
      <c r="G120" s="5">
        <v>0.65972222222222221</v>
      </c>
      <c r="H120" t="s">
        <v>58</v>
      </c>
      <c r="I120" t="s">
        <v>127</v>
      </c>
      <c r="J120" t="s">
        <v>70</v>
      </c>
      <c r="K120" t="s">
        <v>70</v>
      </c>
      <c r="M120" t="s">
        <v>60</v>
      </c>
    </row>
    <row r="121" spans="1:20" x14ac:dyDescent="0.2">
      <c r="A121" t="s">
        <v>128</v>
      </c>
      <c r="B121">
        <f>COUNTA($E$1:$E121)-1</f>
        <v>120</v>
      </c>
      <c r="C121" t="str">
        <f>VLOOKUP(E121,[1]猛禽分类列表!A:F,3,FALSE)</f>
        <v>鹰科</v>
      </c>
      <c r="D121">
        <f>VLOOKUP(E121,[1]猛禽分类列表!A:F,2,FALSE)</f>
        <v>0</v>
      </c>
      <c r="E121" t="s">
        <v>66</v>
      </c>
      <c r="F121">
        <v>1</v>
      </c>
      <c r="G121" s="5">
        <v>0.41041666666666665</v>
      </c>
      <c r="H121" t="s">
        <v>80</v>
      </c>
      <c r="I121" t="s">
        <v>74</v>
      </c>
      <c r="J121" t="s">
        <v>70</v>
      </c>
      <c r="K121" t="s">
        <v>70</v>
      </c>
      <c r="M121" t="s">
        <v>60</v>
      </c>
    </row>
    <row r="122" spans="1:20" x14ac:dyDescent="0.2">
      <c r="A122" t="s">
        <v>128</v>
      </c>
      <c r="B122">
        <f>COUNTA($E$1:$E122)-1</f>
        <v>121</v>
      </c>
      <c r="C122" t="str">
        <f>VLOOKUP(E122,[1]猛禽分类列表!A:F,3,FALSE)</f>
        <v>鹰科</v>
      </c>
      <c r="D122">
        <f>VLOOKUP(E122,[1]猛禽分类列表!A:F,2,FALSE)</f>
        <v>0</v>
      </c>
      <c r="E122" t="s">
        <v>113</v>
      </c>
      <c r="F122">
        <v>1</v>
      </c>
      <c r="G122" s="5">
        <v>0.46249999999999997</v>
      </c>
      <c r="H122" t="s">
        <v>129</v>
      </c>
      <c r="I122" t="s">
        <v>74</v>
      </c>
      <c r="J122" t="s">
        <v>70</v>
      </c>
      <c r="K122" t="s">
        <v>70</v>
      </c>
      <c r="M122" t="s">
        <v>60</v>
      </c>
      <c r="T122" t="s">
        <v>130</v>
      </c>
    </row>
    <row r="1048488" spans="1:1" x14ac:dyDescent="0.2">
      <c r="A1048488" s="9"/>
    </row>
  </sheetData>
  <phoneticPr fontId="1" type="noConversion"/>
  <dataValidations count="1">
    <dataValidation type="list" allowBlank="1" showInputMessage="1" showErrorMessage="1" sqref="E2:E122" xr:uid="{BE654A64-200A-4661-A1A2-278A74FEC3F8}">
      <formula1>种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记录列表</vt:lpstr>
      <vt:lpstr>记录清单</vt:lpstr>
      <vt:lpstr>记录编号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刘浩</dc:creator>
  <cp:lastModifiedBy>刘浩</cp:lastModifiedBy>
  <dcterms:created xsi:type="dcterms:W3CDTF">2021-07-24T18:30:47Z</dcterms:created>
  <dcterms:modified xsi:type="dcterms:W3CDTF">2021-08-02T14:57:35Z</dcterms:modified>
</cp:coreProperties>
</file>